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9320" windowHeight="10245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<sst xmlns="http://schemas.openxmlformats.org/spreadsheetml/2006/main" count="109" uniqueCount="85">
  <si>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</si>
  <si>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</si>
  <si>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</si>
  <si>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</si>
  <si>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</si>
  <si>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</si>
  <si>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</si>
  <si>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</si>
  <si>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</si>
  <si>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</si>
  <si>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</si>
  <si>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</si>
  <si>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</si>
  <si>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</si>
  <si>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</si>
  <si>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</si>
  <si>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</si>
  <si>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</si>
  <si>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</si>
  <si>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</si>
  <si>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</si>
  <si>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</si>
  <si>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Indicatore di Tempestività dei pagamenti</t>
  </si>
  <si>
    <t>TOTALI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</si>
  <si>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</si>
  <si>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</si>
  <si>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</si>
  <si>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</si>
  <si>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Indicare la data del mandato di pagamento</t>
  </si>
  <si>
    <t>E' calcolato dalla procedura</t>
  </si>
  <si>
    <r>
      <t>LEGENDA                    (</t>
    </r>
    <r>
      <rPr>
        <sz val="11"/>
        <color indexed="10"/>
        <rFont val="MS Sans Serif1"/>
        <family val="0"/>
      </rPr>
      <t>i campi Data vanno digitati esclusivamente nel formato gg/mm/aa es.: 15/02/15</t>
    </r>
    <r>
      <rPr>
        <sz val="11"/>
        <color theme="1"/>
        <rFont val="MS Sans Serif1"/>
        <family val="0"/>
      </rPr>
      <t>)</t>
    </r>
  </si>
  <si>
    <t>Il pagamento predefinito è per legge 30 gg dalla ricezione, salvo diverso accordo con il fornitore (massimo 60 gg).</t>
  </si>
  <si>
    <t>Stazione di Servizio ESSO di Filippo Giannini</t>
  </si>
  <si>
    <t>La Nuova FerramentariaSaS</t>
  </si>
  <si>
    <t>4651/2014</t>
  </si>
  <si>
    <t>Ouverture</t>
  </si>
  <si>
    <t>Supertravel di sandra Sovani</t>
  </si>
  <si>
    <t>MN Società a Responsabilità Semplificata</t>
  </si>
  <si>
    <t xml:space="preserve">Coeso </t>
  </si>
  <si>
    <t>7/00</t>
  </si>
  <si>
    <t>La Medica</t>
  </si>
  <si>
    <t>G.L. Informatica</t>
  </si>
  <si>
    <t>Vetreria Canuti Mario</t>
  </si>
  <si>
    <t>Poste Italiane</t>
  </si>
  <si>
    <t>Centro Elettrodomestici Bartolucci</t>
  </si>
  <si>
    <t>P/2 2015</t>
  </si>
  <si>
    <t>P/3 2015</t>
  </si>
  <si>
    <t>00002/6</t>
  </si>
  <si>
    <t>Fotonova di Cicaloni Marcella</t>
  </si>
  <si>
    <t>DRS Distribuzione Ricambi e Servizi per l'autoriparazione</t>
  </si>
  <si>
    <t>313/2015</t>
  </si>
  <si>
    <t>Mastertraining</t>
  </si>
  <si>
    <t>Aruba</t>
  </si>
  <si>
    <t>2015PA/0000244</t>
  </si>
  <si>
    <t>Shamisen Travel di Rossella Frosali</t>
  </si>
  <si>
    <t>Azio Ferrari</t>
  </si>
  <si>
    <t>sv/25</t>
  </si>
  <si>
    <t>sv/26</t>
  </si>
  <si>
    <t>sv/27</t>
  </si>
  <si>
    <t>sv/28</t>
  </si>
  <si>
    <t>sv/29</t>
  </si>
  <si>
    <t>sv/30</t>
  </si>
  <si>
    <t>sv/31</t>
  </si>
  <si>
    <t>Sael di Giulietti</t>
  </si>
  <si>
    <t>Fotoforniture Guido Sabatini SPA</t>
  </si>
  <si>
    <t>E,porio Musicale Senese</t>
  </si>
  <si>
    <t>Index Education Italia S.r.l.</t>
  </si>
  <si>
    <t>15-0166</t>
  </si>
  <si>
    <t>Supertravel di Sandra Sovani</t>
  </si>
  <si>
    <t>Aica</t>
  </si>
  <si>
    <t>Semar</t>
  </si>
  <si>
    <t>Ginevra SRL Hotel Dora</t>
  </si>
  <si>
    <t>11/EL</t>
  </si>
  <si>
    <t>sv/69</t>
  </si>
  <si>
    <t>sv/70</t>
  </si>
  <si>
    <t>Vibralcementi</t>
  </si>
  <si>
    <t>2/06</t>
  </si>
  <si>
    <t>Studio Tecnico Associato Ingegneria</t>
  </si>
  <si>
    <t>3/E</t>
  </si>
  <si>
    <t>Marfio SRL Grosseto 2</t>
  </si>
  <si>
    <t>1/G-PA</t>
  </si>
  <si>
    <t>Onlus Solidarietà e Crescita</t>
  </si>
  <si>
    <t xml:space="preserve">39/a </t>
  </si>
  <si>
    <t>sv/71</t>
  </si>
  <si>
    <t>Indicatore trimestrale di tempestivita' dei pagamenti - Trimestre Gennaio/Marzo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</si>
</sst>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3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11"/>
      <color indexed="10"/>
      <name val="MS Sans Serif1"/>
      <family val="0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1"/>
      <family val="0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1"/>
      <family val="0"/>
    </font>
    <font>
      <b/>
      <sz val="11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0" fillId="36" borderId="11" xfId="0" applyNumberFormat="1" applyFill="1" applyBorder="1" applyAlignment="1">
      <alignment/>
    </xf>
    <xf numFmtId="43" fontId="51" fillId="37" borderId="11" xfId="0" applyNumberFormat="1" applyFont="1" applyFill="1" applyBorder="1" applyAlignment="1">
      <alignment/>
    </xf>
    <xf numFmtId="167" fontId="0" fillId="35" borderId="11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49" fillId="0" borderId="10" xfId="0" applyFont="1" applyBorder="1" applyAlignment="1">
      <alignment horizontal="left"/>
    </xf>
    <xf numFmtId="0" fontId="50" fillId="33" borderId="12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52" fillId="0" borderId="13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12.5" style="0" customWidth="1"/>
    <col min="2" max="2" width="10.8984375" style="23" bestFit="1" customWidth="1"/>
    <col min="3" max="3" width="9.69921875" style="24" customWidth="1"/>
    <col min="4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7.19921875" style="0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>
      <c r="A3" s="1" t="s">
        <v>0</v>
      </c>
      <c r="B3" s="1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4" t="s">
        <v>11</v>
      </c>
      <c r="B4" s="19" t="s">
        <v>18</v>
      </c>
      <c r="C4" s="4" t="s">
        <v>12</v>
      </c>
      <c r="D4" s="4" t="s">
        <v>13</v>
      </c>
      <c r="E4" s="5" t="s">
        <v>14</v>
      </c>
      <c r="F4" s="4" t="s">
        <v>19</v>
      </c>
      <c r="G4" s="4" t="s">
        <v>15</v>
      </c>
      <c r="H4" s="4" t="s">
        <v>20</v>
      </c>
      <c r="I4" s="4" t="s">
        <v>21</v>
      </c>
      <c r="J4" s="4" t="s">
        <v>16</v>
      </c>
      <c r="K4" s="5" t="s">
        <v>17</v>
      </c>
    </row>
    <row r="5" spans="1:11" ht="71.25">
      <c r="A5" s="25" t="s">
        <v>32</v>
      </c>
      <c r="B5" s="20">
        <v>3</v>
      </c>
      <c r="C5" s="16">
        <v>42007</v>
      </c>
      <c r="D5" s="6">
        <v>42014</v>
      </c>
      <c r="E5" s="7">
        <v>170.49</v>
      </c>
      <c r="F5" s="8">
        <v>30</v>
      </c>
      <c r="G5" s="10">
        <f>D5+F5</f>
        <v>42044</v>
      </c>
      <c r="H5" s="12">
        <v>26</v>
      </c>
      <c r="I5" s="6">
        <v>42023</v>
      </c>
      <c r="J5" s="9">
        <f>I5-G5</f>
        <v>-21</v>
      </c>
      <c r="K5" s="3">
        <f>J5*E5</f>
        <v>-3580.29</v>
      </c>
    </row>
    <row r="6" spans="1:11" ht="42.75">
      <c r="A6" s="25" t="s">
        <v>33</v>
      </c>
      <c r="B6" s="20" t="s">
        <v>34</v>
      </c>
      <c r="C6" s="16">
        <v>42004</v>
      </c>
      <c r="D6" s="6">
        <v>42025</v>
      </c>
      <c r="E6" s="7">
        <v>223.21</v>
      </c>
      <c r="F6" s="8">
        <v>30</v>
      </c>
      <c r="G6" s="10">
        <f>D6+F6</f>
        <v>42055</v>
      </c>
      <c r="H6" s="12">
        <v>34</v>
      </c>
      <c r="I6" s="6">
        <v>42044</v>
      </c>
      <c r="J6" s="9">
        <f>I6-G6</f>
        <v>-11</v>
      </c>
      <c r="K6" s="3">
        <f>J6*E6</f>
        <v>-2455.31</v>
      </c>
    </row>
    <row r="7" spans="1:11" ht="14.25">
      <c r="A7" s="26" t="s">
        <v>35</v>
      </c>
      <c r="B7" s="20">
        <v>1</v>
      </c>
      <c r="C7" s="16">
        <v>42003</v>
      </c>
      <c r="D7" s="6">
        <v>42026</v>
      </c>
      <c r="E7" s="7">
        <v>854</v>
      </c>
      <c r="F7" s="8">
        <v>30</v>
      </c>
      <c r="G7" s="10">
        <f>D7+F7</f>
        <v>42056</v>
      </c>
      <c r="H7" s="12">
        <v>31</v>
      </c>
      <c r="I7" s="6">
        <v>42044</v>
      </c>
      <c r="J7" s="9">
        <f>I7-G7</f>
        <v>-12</v>
      </c>
      <c r="K7" s="3">
        <f>J7*E7</f>
        <v>-10248</v>
      </c>
    </row>
    <row r="8" spans="1:11" ht="28.5">
      <c r="A8" s="25" t="s">
        <v>36</v>
      </c>
      <c r="B8" s="20">
        <v>13</v>
      </c>
      <c r="C8" s="16">
        <v>42032</v>
      </c>
      <c r="D8" s="6">
        <v>42032</v>
      </c>
      <c r="E8" s="7">
        <v>6925</v>
      </c>
      <c r="F8" s="8">
        <v>30</v>
      </c>
      <c r="G8" s="10">
        <f>D8+F8</f>
        <v>42062</v>
      </c>
      <c r="H8" s="12">
        <v>33</v>
      </c>
      <c r="I8" s="6">
        <v>42044</v>
      </c>
      <c r="J8" s="9">
        <f>I8-G8</f>
        <v>-18</v>
      </c>
      <c r="K8" s="3">
        <f>J8*E8</f>
        <v>-124650</v>
      </c>
    </row>
    <row r="9" spans="1:11" ht="42.75">
      <c r="A9" s="25" t="s">
        <v>37</v>
      </c>
      <c r="B9" s="20">
        <v>4</v>
      </c>
      <c r="C9" s="16">
        <v>42037</v>
      </c>
      <c r="D9" s="6">
        <v>42038</v>
      </c>
      <c r="E9" s="7">
        <v>6200</v>
      </c>
      <c r="F9" s="8">
        <v>30</v>
      </c>
      <c r="G9" s="10">
        <f>D9+F9</f>
        <v>42068</v>
      </c>
      <c r="H9" s="12">
        <v>32</v>
      </c>
      <c r="I9" s="6">
        <v>42044</v>
      </c>
      <c r="J9" s="9">
        <f>I9-G9</f>
        <v>-24</v>
      </c>
      <c r="K9" s="3">
        <f>J9*E9</f>
        <v>-148800</v>
      </c>
    </row>
    <row r="10" spans="1:11" ht="14.25">
      <c r="A10" s="26" t="s">
        <v>38</v>
      </c>
      <c r="B10" s="20" t="s">
        <v>39</v>
      </c>
      <c r="C10" s="16">
        <v>42025</v>
      </c>
      <c r="D10" s="6">
        <v>42038</v>
      </c>
      <c r="E10" s="7">
        <v>929.25</v>
      </c>
      <c r="F10" s="8">
        <v>30</v>
      </c>
      <c r="G10" s="10">
        <f aca="true" t="shared" si="0" ref="G10:G52">D10+F10</f>
        <v>42068</v>
      </c>
      <c r="H10" s="12">
        <v>67</v>
      </c>
      <c r="I10" s="6">
        <v>42065</v>
      </c>
      <c r="J10" s="9">
        <f aca="true" t="shared" si="1" ref="J10:J52">I10-G10</f>
        <v>-3</v>
      </c>
      <c r="K10" s="3">
        <f aca="true" t="shared" si="2" ref="K10:K52">J10*E10</f>
        <v>-2787.75</v>
      </c>
    </row>
    <row r="11" spans="1:11" ht="14.25">
      <c r="A11" s="26" t="s">
        <v>40</v>
      </c>
      <c r="B11" s="20">
        <v>69</v>
      </c>
      <c r="C11" s="16">
        <v>42030</v>
      </c>
      <c r="D11" s="6">
        <v>42038</v>
      </c>
      <c r="E11" s="7">
        <v>465</v>
      </c>
      <c r="F11" s="8">
        <v>30</v>
      </c>
      <c r="G11" s="10">
        <f>D11+F11</f>
        <v>42068</v>
      </c>
      <c r="H11" s="12">
        <v>36</v>
      </c>
      <c r="I11" s="6">
        <v>42044</v>
      </c>
      <c r="J11" s="9">
        <f>I11-G11</f>
        <v>-24</v>
      </c>
      <c r="K11" s="3">
        <f>J11*E11</f>
        <v>-11160</v>
      </c>
    </row>
    <row r="12" spans="1:11" ht="71.25">
      <c r="A12" s="25" t="s">
        <v>32</v>
      </c>
      <c r="B12" s="20">
        <v>16</v>
      </c>
      <c r="C12" s="16">
        <v>42037</v>
      </c>
      <c r="D12" s="6">
        <v>42039</v>
      </c>
      <c r="E12" s="7">
        <v>334.84</v>
      </c>
      <c r="F12" s="8">
        <v>30</v>
      </c>
      <c r="G12" s="10">
        <f t="shared" si="0"/>
        <v>42069</v>
      </c>
      <c r="H12" s="12">
        <v>30</v>
      </c>
      <c r="I12" s="6">
        <v>42044</v>
      </c>
      <c r="J12" s="9">
        <f t="shared" si="1"/>
        <v>-25</v>
      </c>
      <c r="K12" s="3">
        <f t="shared" si="2"/>
        <v>-8371</v>
      </c>
    </row>
    <row r="13" spans="1:11" ht="28.5">
      <c r="A13" s="25" t="s">
        <v>41</v>
      </c>
      <c r="B13" s="20">
        <v>60</v>
      </c>
      <c r="C13" s="16">
        <v>42039</v>
      </c>
      <c r="D13" s="6">
        <v>42039</v>
      </c>
      <c r="E13" s="7">
        <v>190</v>
      </c>
      <c r="F13" s="8">
        <v>30</v>
      </c>
      <c r="G13" s="10">
        <f>D13+F13</f>
        <v>42069</v>
      </c>
      <c r="H13" s="12">
        <v>38</v>
      </c>
      <c r="I13" s="6">
        <v>42044</v>
      </c>
      <c r="J13" s="9">
        <f>I13-G13</f>
        <v>-25</v>
      </c>
      <c r="K13" s="3">
        <f>J13*E13</f>
        <v>-4750</v>
      </c>
    </row>
    <row r="14" spans="1:11" ht="28.5">
      <c r="A14" s="25" t="s">
        <v>42</v>
      </c>
      <c r="B14" s="20">
        <v>1</v>
      </c>
      <c r="C14" s="16">
        <v>42004</v>
      </c>
      <c r="D14" s="6">
        <v>42040</v>
      </c>
      <c r="E14" s="7">
        <v>244</v>
      </c>
      <c r="F14" s="8">
        <v>30</v>
      </c>
      <c r="G14" s="10">
        <f>D14+F14</f>
        <v>42070</v>
      </c>
      <c r="H14" s="12">
        <v>37</v>
      </c>
      <c r="I14" s="6">
        <v>42044</v>
      </c>
      <c r="J14" s="9">
        <f>I14-G14</f>
        <v>-26</v>
      </c>
      <c r="K14" s="3">
        <f t="shared" si="2"/>
        <v>-6344</v>
      </c>
    </row>
    <row r="15" spans="1:11" ht="14.25">
      <c r="A15" s="26" t="s">
        <v>43</v>
      </c>
      <c r="B15" s="20">
        <v>8715008092</v>
      </c>
      <c r="C15" s="16">
        <v>42040</v>
      </c>
      <c r="D15" s="6">
        <v>42040</v>
      </c>
      <c r="E15" s="7">
        <v>54.87</v>
      </c>
      <c r="F15" s="8">
        <v>30</v>
      </c>
      <c r="G15" s="10">
        <f>D15+F15</f>
        <v>42070</v>
      </c>
      <c r="H15" s="12">
        <v>59</v>
      </c>
      <c r="I15" s="6">
        <v>42045</v>
      </c>
      <c r="J15" s="9">
        <f>I15-G15</f>
        <v>-25</v>
      </c>
      <c r="K15" s="3">
        <f>J15*E15</f>
        <v>-1371.75</v>
      </c>
    </row>
    <row r="16" spans="1:11" ht="14.25">
      <c r="A16" s="26" t="s">
        <v>43</v>
      </c>
      <c r="B16" s="20">
        <v>8715008461</v>
      </c>
      <c r="C16" s="16">
        <v>42040</v>
      </c>
      <c r="D16" s="6">
        <v>42040</v>
      </c>
      <c r="E16" s="7">
        <v>50.26</v>
      </c>
      <c r="F16" s="8">
        <v>30</v>
      </c>
      <c r="G16" s="10">
        <f>D16+F16</f>
        <v>42070</v>
      </c>
      <c r="H16" s="12">
        <v>60</v>
      </c>
      <c r="I16" s="6">
        <v>42045</v>
      </c>
      <c r="J16" s="9">
        <f>I16-G16</f>
        <v>-25</v>
      </c>
      <c r="K16" s="3">
        <f>J16*E16</f>
        <v>-1256.5</v>
      </c>
    </row>
    <row r="17" spans="1:11" ht="42.75">
      <c r="A17" s="25" t="s">
        <v>44</v>
      </c>
      <c r="B17" s="20" t="s">
        <v>45</v>
      </c>
      <c r="C17" s="16">
        <v>42032</v>
      </c>
      <c r="D17" s="6">
        <v>42047</v>
      </c>
      <c r="E17" s="7">
        <v>44.26</v>
      </c>
      <c r="F17" s="8">
        <v>30</v>
      </c>
      <c r="G17" s="10">
        <f t="shared" si="0"/>
        <v>42077</v>
      </c>
      <c r="H17" s="12">
        <v>64</v>
      </c>
      <c r="I17" s="6">
        <v>42065</v>
      </c>
      <c r="J17" s="9">
        <f t="shared" si="1"/>
        <v>-12</v>
      </c>
      <c r="K17" s="3">
        <f t="shared" si="2"/>
        <v>-531.12</v>
      </c>
    </row>
    <row r="18" spans="1:11" ht="42.75">
      <c r="A18" s="25" t="s">
        <v>44</v>
      </c>
      <c r="B18" s="20" t="s">
        <v>46</v>
      </c>
      <c r="C18" s="16">
        <v>42039</v>
      </c>
      <c r="D18" s="6">
        <v>42047</v>
      </c>
      <c r="E18" s="7">
        <v>61.97</v>
      </c>
      <c r="F18" s="8">
        <v>30</v>
      </c>
      <c r="G18" s="10">
        <f t="shared" si="0"/>
        <v>42077</v>
      </c>
      <c r="H18" s="12">
        <v>68</v>
      </c>
      <c r="I18" s="6">
        <v>42065</v>
      </c>
      <c r="J18" s="9">
        <f t="shared" si="1"/>
        <v>-12</v>
      </c>
      <c r="K18" s="3">
        <f t="shared" si="2"/>
        <v>-743.64</v>
      </c>
    </row>
    <row r="19" spans="1:11" ht="42.75">
      <c r="A19" s="25" t="s">
        <v>48</v>
      </c>
      <c r="B19" s="20" t="s">
        <v>47</v>
      </c>
      <c r="C19" s="16">
        <v>42046</v>
      </c>
      <c r="D19" s="6">
        <v>42047</v>
      </c>
      <c r="E19" s="7">
        <v>245.08</v>
      </c>
      <c r="F19" s="8">
        <v>30</v>
      </c>
      <c r="G19" s="10">
        <f t="shared" si="0"/>
        <v>42077</v>
      </c>
      <c r="H19" s="12">
        <v>63</v>
      </c>
      <c r="I19" s="6">
        <v>42065</v>
      </c>
      <c r="J19" s="9">
        <f t="shared" si="1"/>
        <v>-12</v>
      </c>
      <c r="K19" s="3">
        <f t="shared" si="2"/>
        <v>-2940.96</v>
      </c>
    </row>
    <row r="20" spans="1:11" ht="85.5">
      <c r="A20" s="25" t="s">
        <v>49</v>
      </c>
      <c r="B20" s="20">
        <v>84</v>
      </c>
      <c r="C20" s="16">
        <v>42026</v>
      </c>
      <c r="D20" s="6">
        <v>42048</v>
      </c>
      <c r="E20" s="7">
        <v>194.47</v>
      </c>
      <c r="F20" s="8">
        <v>30</v>
      </c>
      <c r="G20" s="10">
        <f t="shared" si="0"/>
        <v>42078</v>
      </c>
      <c r="H20" s="12">
        <v>62</v>
      </c>
      <c r="I20" s="6">
        <v>42065</v>
      </c>
      <c r="J20" s="9">
        <f t="shared" si="1"/>
        <v>-13</v>
      </c>
      <c r="K20" s="3">
        <f t="shared" si="2"/>
        <v>-2528.11</v>
      </c>
    </row>
    <row r="21" spans="1:11" ht="42.75">
      <c r="A21" s="25" t="s">
        <v>33</v>
      </c>
      <c r="B21" s="20" t="s">
        <v>50</v>
      </c>
      <c r="C21" s="16">
        <v>42035</v>
      </c>
      <c r="D21" s="6">
        <v>42049</v>
      </c>
      <c r="E21" s="7">
        <v>247.47</v>
      </c>
      <c r="F21" s="8">
        <v>30</v>
      </c>
      <c r="G21" s="10">
        <f t="shared" si="0"/>
        <v>42079</v>
      </c>
      <c r="H21" s="12">
        <v>66</v>
      </c>
      <c r="I21" s="6">
        <v>42065</v>
      </c>
      <c r="J21" s="9">
        <f t="shared" si="1"/>
        <v>-14</v>
      </c>
      <c r="K21" s="3">
        <f t="shared" si="2"/>
        <v>-3464.58</v>
      </c>
    </row>
    <row r="22" spans="1:11" ht="14.25">
      <c r="A22" s="26" t="s">
        <v>51</v>
      </c>
      <c r="B22" s="20">
        <v>661</v>
      </c>
      <c r="C22" s="16">
        <v>42038</v>
      </c>
      <c r="D22" s="6">
        <v>42051</v>
      </c>
      <c r="E22" s="7">
        <v>1225</v>
      </c>
      <c r="F22" s="8">
        <v>30</v>
      </c>
      <c r="G22" s="10">
        <f t="shared" si="0"/>
        <v>42081</v>
      </c>
      <c r="H22" s="12">
        <v>65</v>
      </c>
      <c r="I22" s="6">
        <v>42065</v>
      </c>
      <c r="J22" s="9">
        <f t="shared" si="1"/>
        <v>-16</v>
      </c>
      <c r="K22" s="3">
        <f t="shared" si="2"/>
        <v>-19600</v>
      </c>
    </row>
    <row r="23" spans="1:11" ht="28.5">
      <c r="A23" s="26" t="s">
        <v>52</v>
      </c>
      <c r="B23" s="21" t="s">
        <v>53</v>
      </c>
      <c r="C23" s="16">
        <v>42035</v>
      </c>
      <c r="D23" s="6">
        <v>42053</v>
      </c>
      <c r="E23" s="7">
        <v>117.66</v>
      </c>
      <c r="F23" s="8">
        <v>30</v>
      </c>
      <c r="G23" s="10">
        <f t="shared" si="0"/>
        <v>42083</v>
      </c>
      <c r="H23" s="12">
        <v>27</v>
      </c>
      <c r="I23" s="6">
        <v>42025</v>
      </c>
      <c r="J23" s="9">
        <f t="shared" si="1"/>
        <v>-58</v>
      </c>
      <c r="K23" s="3">
        <f t="shared" si="2"/>
        <v>-6824.28</v>
      </c>
    </row>
    <row r="24" spans="1:11" ht="57">
      <c r="A24" s="25" t="s">
        <v>54</v>
      </c>
      <c r="B24" s="20">
        <v>4</v>
      </c>
      <c r="C24" s="16">
        <v>42053</v>
      </c>
      <c r="D24" s="6">
        <v>42053</v>
      </c>
      <c r="E24" s="7">
        <v>3000</v>
      </c>
      <c r="F24" s="8">
        <v>30</v>
      </c>
      <c r="G24" s="10">
        <f t="shared" si="0"/>
        <v>42083</v>
      </c>
      <c r="H24" s="12">
        <v>81</v>
      </c>
      <c r="I24" s="6">
        <v>42074</v>
      </c>
      <c r="J24" s="9">
        <f t="shared" si="1"/>
        <v>-9</v>
      </c>
      <c r="K24" s="3">
        <f t="shared" si="2"/>
        <v>-27000</v>
      </c>
    </row>
    <row r="25" spans="1:11" ht="57">
      <c r="A25" s="25" t="s">
        <v>54</v>
      </c>
      <c r="B25" s="20">
        <v>3</v>
      </c>
      <c r="C25" s="16">
        <v>42053</v>
      </c>
      <c r="D25" s="6">
        <v>42053</v>
      </c>
      <c r="E25" s="7">
        <v>250</v>
      </c>
      <c r="F25" s="8">
        <v>30</v>
      </c>
      <c r="G25" s="10">
        <f t="shared" si="0"/>
        <v>42083</v>
      </c>
      <c r="H25" s="12">
        <v>86</v>
      </c>
      <c r="I25" s="6">
        <v>42076</v>
      </c>
      <c r="J25" s="9">
        <f t="shared" si="1"/>
        <v>-7</v>
      </c>
      <c r="K25" s="3">
        <f t="shared" si="2"/>
        <v>-1750</v>
      </c>
    </row>
    <row r="26" spans="1:11" ht="14.25">
      <c r="A26" s="26" t="s">
        <v>43</v>
      </c>
      <c r="B26" s="20">
        <v>8715026497</v>
      </c>
      <c r="C26" s="16">
        <v>42055</v>
      </c>
      <c r="D26" s="6">
        <v>42055</v>
      </c>
      <c r="E26" s="7">
        <v>23.75</v>
      </c>
      <c r="F26" s="8">
        <v>30</v>
      </c>
      <c r="G26" s="10">
        <f t="shared" si="0"/>
        <v>42085</v>
      </c>
      <c r="H26" s="12">
        <v>89</v>
      </c>
      <c r="I26" s="6">
        <v>42076</v>
      </c>
      <c r="J26" s="9">
        <f t="shared" si="1"/>
        <v>-9</v>
      </c>
      <c r="K26" s="3">
        <f t="shared" si="2"/>
        <v>-213.75</v>
      </c>
    </row>
    <row r="27" spans="1:11" ht="14.25">
      <c r="A27" s="26" t="s">
        <v>55</v>
      </c>
      <c r="B27" s="20" t="s">
        <v>56</v>
      </c>
      <c r="C27" s="16">
        <v>42035</v>
      </c>
      <c r="D27" s="6">
        <v>42055</v>
      </c>
      <c r="E27" s="7">
        <v>53.76</v>
      </c>
      <c r="F27" s="8">
        <v>30</v>
      </c>
      <c r="G27" s="10">
        <f t="shared" si="0"/>
        <v>42085</v>
      </c>
      <c r="H27" s="12">
        <v>100</v>
      </c>
      <c r="I27" s="6">
        <v>42086</v>
      </c>
      <c r="J27" s="9">
        <f t="shared" si="1"/>
        <v>1</v>
      </c>
      <c r="K27" s="3">
        <f t="shared" si="2"/>
        <v>53.76</v>
      </c>
    </row>
    <row r="28" spans="1:11" ht="14.25">
      <c r="A28" s="26" t="s">
        <v>55</v>
      </c>
      <c r="B28" s="20" t="s">
        <v>57</v>
      </c>
      <c r="C28" s="16">
        <v>42035</v>
      </c>
      <c r="D28" s="6">
        <v>42055</v>
      </c>
      <c r="E28" s="7">
        <v>53.76</v>
      </c>
      <c r="F28" s="8">
        <v>30</v>
      </c>
      <c r="G28" s="10">
        <f t="shared" si="0"/>
        <v>42085</v>
      </c>
      <c r="H28" s="12">
        <v>101</v>
      </c>
      <c r="I28" s="6">
        <v>42086</v>
      </c>
      <c r="J28" s="9">
        <f t="shared" si="1"/>
        <v>1</v>
      </c>
      <c r="K28" s="3">
        <f t="shared" si="2"/>
        <v>53.76</v>
      </c>
    </row>
    <row r="29" spans="1:11" ht="14.25">
      <c r="A29" s="26" t="s">
        <v>55</v>
      </c>
      <c r="B29" s="20" t="s">
        <v>58</v>
      </c>
      <c r="C29" s="16">
        <v>42035</v>
      </c>
      <c r="D29" s="6">
        <v>42055</v>
      </c>
      <c r="E29" s="7">
        <v>53.76</v>
      </c>
      <c r="F29" s="8">
        <v>30</v>
      </c>
      <c r="G29" s="10">
        <f t="shared" si="0"/>
        <v>42085</v>
      </c>
      <c r="H29" s="12">
        <v>102</v>
      </c>
      <c r="I29" s="6">
        <v>42086</v>
      </c>
      <c r="J29" s="9">
        <f t="shared" si="1"/>
        <v>1</v>
      </c>
      <c r="K29" s="3">
        <f t="shared" si="2"/>
        <v>53.76</v>
      </c>
    </row>
    <row r="30" spans="1:11" ht="14.25">
      <c r="A30" s="26" t="s">
        <v>55</v>
      </c>
      <c r="B30" s="20" t="s">
        <v>59</v>
      </c>
      <c r="C30" s="16">
        <v>42035</v>
      </c>
      <c r="D30" s="6">
        <v>42055</v>
      </c>
      <c r="E30" s="7">
        <v>62.9</v>
      </c>
      <c r="F30" s="8">
        <v>30</v>
      </c>
      <c r="G30" s="10">
        <f t="shared" si="0"/>
        <v>42085</v>
      </c>
      <c r="H30" s="12">
        <v>103</v>
      </c>
      <c r="I30" s="6">
        <v>42086</v>
      </c>
      <c r="J30" s="9">
        <f t="shared" si="1"/>
        <v>1</v>
      </c>
      <c r="K30" s="3">
        <f t="shared" si="2"/>
        <v>62.9</v>
      </c>
    </row>
    <row r="31" spans="1:11" ht="14.25">
      <c r="A31" s="26" t="s">
        <v>55</v>
      </c>
      <c r="B31" s="20" t="s">
        <v>60</v>
      </c>
      <c r="C31" s="16">
        <v>42035</v>
      </c>
      <c r="D31" s="6">
        <v>42055</v>
      </c>
      <c r="E31" s="7">
        <v>272.89</v>
      </c>
      <c r="F31" s="8">
        <v>30</v>
      </c>
      <c r="G31" s="10">
        <f t="shared" si="0"/>
        <v>42085</v>
      </c>
      <c r="H31" s="12">
        <v>105</v>
      </c>
      <c r="I31" s="6">
        <v>42086</v>
      </c>
      <c r="J31" s="9">
        <f t="shared" si="1"/>
        <v>1</v>
      </c>
      <c r="K31" s="3">
        <f t="shared" si="2"/>
        <v>272.89</v>
      </c>
    </row>
    <row r="32" spans="1:11" ht="14.25">
      <c r="A32" s="26" t="s">
        <v>55</v>
      </c>
      <c r="B32" s="20" t="s">
        <v>61</v>
      </c>
      <c r="C32" s="16">
        <v>42035</v>
      </c>
      <c r="D32" s="6">
        <v>42055</v>
      </c>
      <c r="E32" s="7">
        <v>53.6</v>
      </c>
      <c r="F32" s="8">
        <v>30</v>
      </c>
      <c r="G32" s="10">
        <f t="shared" si="0"/>
        <v>42085</v>
      </c>
      <c r="H32" s="12">
        <v>106</v>
      </c>
      <c r="I32" s="6">
        <v>42086</v>
      </c>
      <c r="J32" s="9">
        <f t="shared" si="1"/>
        <v>1</v>
      </c>
      <c r="K32" s="3">
        <f t="shared" si="2"/>
        <v>53.6</v>
      </c>
    </row>
    <row r="33" spans="1:11" ht="14.25">
      <c r="A33" s="26" t="s">
        <v>55</v>
      </c>
      <c r="B33" s="20" t="s">
        <v>62</v>
      </c>
      <c r="C33" s="16">
        <v>42035</v>
      </c>
      <c r="D33" s="6">
        <v>42055</v>
      </c>
      <c r="E33" s="7">
        <v>170.02</v>
      </c>
      <c r="F33" s="8">
        <v>30</v>
      </c>
      <c r="G33" s="10">
        <f t="shared" si="0"/>
        <v>42085</v>
      </c>
      <c r="H33" s="12">
        <v>107</v>
      </c>
      <c r="I33" s="6">
        <v>42086</v>
      </c>
      <c r="J33" s="9">
        <f t="shared" si="1"/>
        <v>1</v>
      </c>
      <c r="K33" s="3">
        <f t="shared" si="2"/>
        <v>170.02</v>
      </c>
    </row>
    <row r="34" spans="1:11" ht="28.5">
      <c r="A34" s="25" t="s">
        <v>63</v>
      </c>
      <c r="B34" s="20">
        <v>32</v>
      </c>
      <c r="C34" s="16">
        <v>42058</v>
      </c>
      <c r="D34" s="6">
        <v>42059</v>
      </c>
      <c r="E34" s="7">
        <v>71</v>
      </c>
      <c r="F34" s="8">
        <v>30</v>
      </c>
      <c r="G34" s="10">
        <f t="shared" si="0"/>
        <v>42089</v>
      </c>
      <c r="H34" s="12">
        <v>97</v>
      </c>
      <c r="I34" s="6">
        <v>42086</v>
      </c>
      <c r="J34" s="9">
        <f t="shared" si="1"/>
        <v>-3</v>
      </c>
      <c r="K34" s="3">
        <f t="shared" si="2"/>
        <v>-213</v>
      </c>
    </row>
    <row r="35" spans="1:11" ht="42.75">
      <c r="A35" s="25" t="s">
        <v>64</v>
      </c>
      <c r="B35" s="20">
        <v>446</v>
      </c>
      <c r="C35" s="16">
        <v>42035</v>
      </c>
      <c r="D35" s="6">
        <v>42059</v>
      </c>
      <c r="E35" s="7">
        <v>85.4</v>
      </c>
      <c r="F35" s="8">
        <v>30</v>
      </c>
      <c r="G35" s="10">
        <f t="shared" si="0"/>
        <v>42089</v>
      </c>
      <c r="H35" s="12">
        <v>88</v>
      </c>
      <c r="I35" s="6">
        <v>42076</v>
      </c>
      <c r="J35" s="9">
        <f t="shared" si="1"/>
        <v>-13</v>
      </c>
      <c r="K35" s="3">
        <f t="shared" si="2"/>
        <v>-1110.2</v>
      </c>
    </row>
    <row r="36" spans="1:11" ht="42.75">
      <c r="A36" s="25" t="s">
        <v>65</v>
      </c>
      <c r="B36" s="20">
        <v>4663</v>
      </c>
      <c r="C36" s="16">
        <v>41968</v>
      </c>
      <c r="D36" s="6">
        <v>42059</v>
      </c>
      <c r="E36" s="7">
        <v>530</v>
      </c>
      <c r="F36" s="8">
        <v>30</v>
      </c>
      <c r="G36" s="10">
        <f t="shared" si="0"/>
        <v>42089</v>
      </c>
      <c r="H36" s="12">
        <v>87</v>
      </c>
      <c r="I36" s="6">
        <v>42076</v>
      </c>
      <c r="J36" s="9">
        <f t="shared" si="1"/>
        <v>-13</v>
      </c>
      <c r="K36" s="3">
        <f t="shared" si="2"/>
        <v>-6890</v>
      </c>
    </row>
    <row r="37" spans="1:11" ht="28.5">
      <c r="A37" s="25" t="s">
        <v>63</v>
      </c>
      <c r="B37" s="20">
        <v>35</v>
      </c>
      <c r="C37" s="16">
        <v>42059</v>
      </c>
      <c r="D37" s="6">
        <v>42059</v>
      </c>
      <c r="E37" s="7">
        <v>332</v>
      </c>
      <c r="F37" s="8">
        <v>30</v>
      </c>
      <c r="G37" s="10">
        <f t="shared" si="0"/>
        <v>42089</v>
      </c>
      <c r="H37" s="12">
        <v>98</v>
      </c>
      <c r="I37" s="6">
        <v>42086</v>
      </c>
      <c r="J37" s="9">
        <f t="shared" si="1"/>
        <v>-3</v>
      </c>
      <c r="K37" s="3">
        <f t="shared" si="2"/>
        <v>-996</v>
      </c>
    </row>
    <row r="38" spans="1:11" ht="42.75">
      <c r="A38" s="25" t="s">
        <v>66</v>
      </c>
      <c r="B38" s="20" t="s">
        <v>67</v>
      </c>
      <c r="C38" s="16">
        <v>42060</v>
      </c>
      <c r="D38" s="6">
        <v>42060</v>
      </c>
      <c r="E38" s="7">
        <v>397</v>
      </c>
      <c r="F38" s="8">
        <v>30</v>
      </c>
      <c r="G38" s="10">
        <f t="shared" si="0"/>
        <v>42090</v>
      </c>
      <c r="H38" s="12">
        <v>95</v>
      </c>
      <c r="I38" s="6">
        <v>42079</v>
      </c>
      <c r="J38" s="9">
        <f t="shared" si="1"/>
        <v>-11</v>
      </c>
      <c r="K38" s="3">
        <f t="shared" si="2"/>
        <v>-4367</v>
      </c>
    </row>
    <row r="39" spans="1:16" ht="42.75">
      <c r="A39" s="25" t="s">
        <v>68</v>
      </c>
      <c r="B39" s="20">
        <v>24</v>
      </c>
      <c r="C39" s="16">
        <v>42061</v>
      </c>
      <c r="D39" s="6">
        <v>42061</v>
      </c>
      <c r="E39" s="7">
        <v>2475</v>
      </c>
      <c r="F39" s="8">
        <v>30</v>
      </c>
      <c r="G39" s="10">
        <f t="shared" si="0"/>
        <v>42091</v>
      </c>
      <c r="H39" s="12">
        <v>84</v>
      </c>
      <c r="I39" s="6">
        <v>42075</v>
      </c>
      <c r="J39" s="9">
        <f t="shared" si="1"/>
        <v>-16</v>
      </c>
      <c r="K39" s="3">
        <f t="shared" si="2"/>
        <v>-39600</v>
      </c>
      <c r="P39" s="17"/>
    </row>
    <row r="40" spans="1:11" ht="14.25">
      <c r="A40" s="26" t="s">
        <v>70</v>
      </c>
      <c r="B40" s="20">
        <v>216</v>
      </c>
      <c r="C40" s="16">
        <v>42063</v>
      </c>
      <c r="D40" s="6">
        <v>42064</v>
      </c>
      <c r="E40" s="7">
        <v>126</v>
      </c>
      <c r="F40" s="8">
        <v>30</v>
      </c>
      <c r="G40" s="10">
        <f t="shared" si="0"/>
        <v>42094</v>
      </c>
      <c r="H40" s="12">
        <v>94</v>
      </c>
      <c r="I40" s="6">
        <v>42079</v>
      </c>
      <c r="J40" s="9">
        <f t="shared" si="1"/>
        <v>-15</v>
      </c>
      <c r="K40" s="3">
        <f t="shared" si="2"/>
        <v>-1890</v>
      </c>
    </row>
    <row r="41" spans="1:11" ht="28.5">
      <c r="A41" s="25" t="s">
        <v>71</v>
      </c>
      <c r="B41" s="20" t="s">
        <v>72</v>
      </c>
      <c r="C41" s="16">
        <v>42065</v>
      </c>
      <c r="D41" s="6">
        <v>42065</v>
      </c>
      <c r="E41" s="7">
        <v>2863.64</v>
      </c>
      <c r="F41" s="8">
        <v>30</v>
      </c>
      <c r="G41" s="10">
        <f t="shared" si="0"/>
        <v>42095</v>
      </c>
      <c r="H41" s="12">
        <v>82</v>
      </c>
      <c r="I41" s="6">
        <v>42075</v>
      </c>
      <c r="J41" s="9">
        <f t="shared" si="1"/>
        <v>-20</v>
      </c>
      <c r="K41" s="3">
        <f t="shared" si="2"/>
        <v>-57272.799999999996</v>
      </c>
    </row>
    <row r="42" spans="1:11" ht="57">
      <c r="A42" s="25" t="s">
        <v>54</v>
      </c>
      <c r="B42" s="20">
        <v>5</v>
      </c>
      <c r="C42" s="16">
        <v>42065</v>
      </c>
      <c r="D42" s="6">
        <v>42065</v>
      </c>
      <c r="E42" s="7">
        <v>145.45</v>
      </c>
      <c r="F42" s="8">
        <v>30</v>
      </c>
      <c r="G42" s="10">
        <f t="shared" si="0"/>
        <v>42095</v>
      </c>
      <c r="H42" s="12">
        <v>83</v>
      </c>
      <c r="I42" s="6">
        <v>42075</v>
      </c>
      <c r="J42" s="9">
        <f t="shared" si="1"/>
        <v>-20</v>
      </c>
      <c r="K42" s="3">
        <f t="shared" si="2"/>
        <v>-2909</v>
      </c>
    </row>
    <row r="43" spans="1:11" ht="14.25">
      <c r="A43" s="25" t="s">
        <v>55</v>
      </c>
      <c r="B43" s="20" t="s">
        <v>73</v>
      </c>
      <c r="C43" s="16">
        <v>42063</v>
      </c>
      <c r="D43" s="6">
        <v>42065</v>
      </c>
      <c r="E43" s="7">
        <v>56.4</v>
      </c>
      <c r="F43" s="8">
        <v>30</v>
      </c>
      <c r="G43" s="10">
        <f t="shared" si="0"/>
        <v>42095</v>
      </c>
      <c r="H43" s="12">
        <v>108</v>
      </c>
      <c r="I43" s="6">
        <v>42086</v>
      </c>
      <c r="J43" s="9">
        <f t="shared" si="1"/>
        <v>-9</v>
      </c>
      <c r="K43" s="3">
        <f t="shared" si="2"/>
        <v>-507.59999999999997</v>
      </c>
    </row>
    <row r="44" spans="1:11" ht="14.25">
      <c r="A44" s="25" t="s">
        <v>55</v>
      </c>
      <c r="B44" s="20" t="s">
        <v>74</v>
      </c>
      <c r="C44" s="16">
        <v>42063</v>
      </c>
      <c r="D44" s="6">
        <v>42065</v>
      </c>
      <c r="E44" s="7">
        <v>22.8</v>
      </c>
      <c r="F44" s="8">
        <v>30</v>
      </c>
      <c r="G44" s="10">
        <f t="shared" si="0"/>
        <v>42095</v>
      </c>
      <c r="H44" s="12">
        <v>109</v>
      </c>
      <c r="I44" s="6">
        <v>42086</v>
      </c>
      <c r="J44" s="9">
        <f t="shared" si="1"/>
        <v>-9</v>
      </c>
      <c r="K44" s="3">
        <f t="shared" si="2"/>
        <v>-205.20000000000002</v>
      </c>
    </row>
    <row r="45" spans="1:11" ht="14.25">
      <c r="A45" s="26" t="s">
        <v>43</v>
      </c>
      <c r="B45" s="20">
        <v>8715040639</v>
      </c>
      <c r="C45" s="16">
        <v>42066</v>
      </c>
      <c r="D45" s="6">
        <v>42066</v>
      </c>
      <c r="E45" s="7">
        <v>24.85</v>
      </c>
      <c r="F45" s="8">
        <v>30</v>
      </c>
      <c r="G45" s="10">
        <f t="shared" si="0"/>
        <v>42096</v>
      </c>
      <c r="H45" s="12">
        <v>90</v>
      </c>
      <c r="I45" s="6">
        <v>42076</v>
      </c>
      <c r="J45" s="9">
        <f t="shared" si="1"/>
        <v>-20</v>
      </c>
      <c r="K45" s="3">
        <f t="shared" si="2"/>
        <v>-497</v>
      </c>
    </row>
    <row r="46" spans="1:11" ht="14.25">
      <c r="A46" s="26" t="s">
        <v>75</v>
      </c>
      <c r="B46" s="22" t="s">
        <v>76</v>
      </c>
      <c r="C46" s="16">
        <v>42063</v>
      </c>
      <c r="D46" s="6">
        <v>42066</v>
      </c>
      <c r="E46" s="7">
        <v>96.6</v>
      </c>
      <c r="F46" s="8">
        <v>30</v>
      </c>
      <c r="G46" s="10">
        <f t="shared" si="0"/>
        <v>42096</v>
      </c>
      <c r="H46" s="12">
        <v>92</v>
      </c>
      <c r="I46" s="6">
        <v>42079</v>
      </c>
      <c r="J46" s="9">
        <f t="shared" si="1"/>
        <v>-17</v>
      </c>
      <c r="K46" s="3">
        <f t="shared" si="2"/>
        <v>-1642.1999999999998</v>
      </c>
    </row>
    <row r="47" spans="1:11" ht="14.25">
      <c r="A47" s="26" t="s">
        <v>69</v>
      </c>
      <c r="B47" s="20">
        <v>708</v>
      </c>
      <c r="C47" s="16">
        <v>42062</v>
      </c>
      <c r="D47" s="6">
        <v>42067</v>
      </c>
      <c r="E47" s="7">
        <v>1830</v>
      </c>
      <c r="F47" s="8">
        <v>30</v>
      </c>
      <c r="G47" s="10">
        <f>D47+F47</f>
        <v>42097</v>
      </c>
      <c r="H47" s="12">
        <v>93</v>
      </c>
      <c r="I47" s="6">
        <v>42079</v>
      </c>
      <c r="J47" s="9">
        <f>I47-G47</f>
        <v>-18</v>
      </c>
      <c r="K47" s="3">
        <f>J47*E47</f>
        <v>-32940</v>
      </c>
    </row>
    <row r="48" spans="1:11" ht="71.25">
      <c r="A48" s="25" t="s">
        <v>32</v>
      </c>
      <c r="B48" s="20">
        <v>26</v>
      </c>
      <c r="C48" s="16">
        <v>42065</v>
      </c>
      <c r="D48" s="6">
        <v>42067</v>
      </c>
      <c r="E48" s="7">
        <v>249.18</v>
      </c>
      <c r="F48" s="8">
        <v>30</v>
      </c>
      <c r="G48" s="10">
        <f>D48+F48</f>
        <v>42097</v>
      </c>
      <c r="H48" s="12">
        <v>85</v>
      </c>
      <c r="I48" s="6">
        <v>42076</v>
      </c>
      <c r="J48" s="9">
        <f>I48-G48</f>
        <v>-21</v>
      </c>
      <c r="K48" s="3">
        <f>J48*E48</f>
        <v>-5232.78</v>
      </c>
    </row>
    <row r="49" spans="1:11" ht="57">
      <c r="A49" s="25" t="s">
        <v>77</v>
      </c>
      <c r="B49" s="20" t="s">
        <v>78</v>
      </c>
      <c r="C49" s="16">
        <v>42012</v>
      </c>
      <c r="D49" s="6">
        <v>42067</v>
      </c>
      <c r="E49" s="7">
        <v>842.38</v>
      </c>
      <c r="F49" s="8">
        <v>30</v>
      </c>
      <c r="G49" s="10">
        <f t="shared" si="0"/>
        <v>42097</v>
      </c>
      <c r="H49" s="12">
        <v>104</v>
      </c>
      <c r="I49" s="6">
        <v>42086</v>
      </c>
      <c r="J49" s="9">
        <f t="shared" si="1"/>
        <v>-11</v>
      </c>
      <c r="K49" s="3">
        <f t="shared" si="2"/>
        <v>-9266.18</v>
      </c>
    </row>
    <row r="50" spans="1:11" ht="28.5">
      <c r="A50" s="25" t="s">
        <v>79</v>
      </c>
      <c r="B50" s="20" t="s">
        <v>80</v>
      </c>
      <c r="C50" s="16">
        <v>42052</v>
      </c>
      <c r="D50" s="6">
        <v>42068</v>
      </c>
      <c r="E50" s="7">
        <v>55.33</v>
      </c>
      <c r="F50" s="8">
        <v>30</v>
      </c>
      <c r="G50" s="10">
        <f t="shared" si="0"/>
        <v>42098</v>
      </c>
      <c r="H50" s="12">
        <v>91</v>
      </c>
      <c r="I50" s="6">
        <v>42076</v>
      </c>
      <c r="J50" s="9">
        <f t="shared" si="1"/>
        <v>-22</v>
      </c>
      <c r="K50" s="3">
        <f t="shared" si="2"/>
        <v>-1217.26</v>
      </c>
    </row>
    <row r="51" spans="1:11" ht="42.75">
      <c r="A51" s="25" t="s">
        <v>81</v>
      </c>
      <c r="B51" s="20" t="s">
        <v>82</v>
      </c>
      <c r="C51" s="16">
        <v>42063</v>
      </c>
      <c r="D51" s="6">
        <v>42068</v>
      </c>
      <c r="E51" s="7">
        <v>750</v>
      </c>
      <c r="F51" s="8">
        <v>30</v>
      </c>
      <c r="G51" s="10">
        <f>D51+F51</f>
        <v>42098</v>
      </c>
      <c r="H51" s="12">
        <v>99</v>
      </c>
      <c r="I51" s="6">
        <v>42086</v>
      </c>
      <c r="J51" s="9">
        <f>I51-G51</f>
        <v>-12</v>
      </c>
      <c r="K51" s="3">
        <f>J51*E51</f>
        <v>-9000</v>
      </c>
    </row>
    <row r="52" spans="1:11" ht="14.25">
      <c r="A52" s="25" t="s">
        <v>55</v>
      </c>
      <c r="B52" s="20" t="s">
        <v>83</v>
      </c>
      <c r="C52" s="16">
        <v>42063</v>
      </c>
      <c r="D52" s="6">
        <v>42076</v>
      </c>
      <c r="E52" s="7">
        <v>60.44</v>
      </c>
      <c r="F52" s="8">
        <v>30</v>
      </c>
      <c r="G52" s="10">
        <f t="shared" si="0"/>
        <v>42106</v>
      </c>
      <c r="H52" s="12">
        <v>110</v>
      </c>
      <c r="I52" s="6">
        <v>42086</v>
      </c>
      <c r="J52" s="9">
        <f t="shared" si="1"/>
        <v>-20</v>
      </c>
      <c r="K52" s="3">
        <f t="shared" si="2"/>
        <v>-1208.8</v>
      </c>
    </row>
    <row r="53" spans="1:11" ht="14.25">
      <c r="A53" s="33" t="s">
        <v>23</v>
      </c>
      <c r="B53" s="34"/>
      <c r="C53" s="35"/>
      <c r="D53" s="11"/>
      <c r="E53" s="14">
        <f>SUM(E5:E52)</f>
        <v>33784.74</v>
      </c>
      <c r="F53" s="11"/>
      <c r="G53" s="11"/>
      <c r="H53" s="11"/>
      <c r="I53" s="11"/>
      <c r="J53" s="2"/>
      <c r="K53" s="14">
        <f>SUM(K5:K52)</f>
        <v>-567615.3700000001</v>
      </c>
    </row>
    <row r="54" spans="1:11" ht="15">
      <c r="A54" s="29" t="s">
        <v>22</v>
      </c>
      <c r="B54" s="30"/>
      <c r="C54" s="30"/>
      <c r="D54" s="30"/>
      <c r="E54" s="30"/>
      <c r="F54" s="30"/>
      <c r="G54" s="30"/>
      <c r="H54" s="30"/>
      <c r="I54" s="30"/>
      <c r="J54" s="31"/>
      <c r="K54" s="15">
        <f>K53/E53</f>
        <v>-16.80093941821071</v>
      </c>
    </row>
    <row r="56" spans="1:11" ht="14.25">
      <c r="A56" s="27" t="s">
        <v>30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4.25">
      <c r="A57" s="2" t="s">
        <v>24</v>
      </c>
      <c r="B57" s="27" t="s">
        <v>25</v>
      </c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4.25">
      <c r="A58" s="2" t="s">
        <v>3</v>
      </c>
      <c r="B58" s="27" t="s">
        <v>26</v>
      </c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4.25">
      <c r="A59" s="2" t="s">
        <v>4</v>
      </c>
      <c r="B59" s="27" t="s">
        <v>27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4.25">
      <c r="A60" s="2" t="s">
        <v>5</v>
      </c>
      <c r="B60" s="27" t="s">
        <v>31</v>
      </c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4.25">
      <c r="A61" s="2" t="s">
        <v>8</v>
      </c>
      <c r="B61" s="27" t="s">
        <v>28</v>
      </c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4.25">
      <c r="A62" s="13" t="s">
        <v>10</v>
      </c>
      <c r="B62" s="27" t="s">
        <v>29</v>
      </c>
      <c r="C62" s="27"/>
      <c r="D62" s="27"/>
      <c r="E62" s="27"/>
      <c r="F62" s="27"/>
      <c r="G62" s="27"/>
      <c r="H62" s="27"/>
      <c r="I62" s="27"/>
      <c r="J62" s="27"/>
      <c r="K62" s="27"/>
    </row>
  </sheetData>
  <sheetProtection password="F4BC" sheet="1"/>
  <mergeCells count="11">
    <mergeCell ref="A1:K1"/>
    <mergeCell ref="A54:J54"/>
    <mergeCell ref="A2:K2"/>
    <mergeCell ref="A53:C53"/>
    <mergeCell ref="A56:K56"/>
    <mergeCell ref="B62:K62"/>
    <mergeCell ref="B57:K57"/>
    <mergeCell ref="B58:K58"/>
    <mergeCell ref="B59:K59"/>
    <mergeCell ref="B60:K60"/>
    <mergeCell ref="B61:K61"/>
  </mergeCells>
  <printOptions/>
  <pageMargins left="0.7" right="0.7" top="0.75" bottom="0.75" header="0.3" footer="0.3"/>
  <pageSetup horizontalDpi="600" verticalDpi="600" orientation="landscape" paperSize="9" r:id="rId1"/>
  <ignoredErrors>
    <ignoredError sqref="K5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tamara</cp:lastModifiedBy>
  <cp:lastPrinted>2015-03-03T15:06:09Z</cp:lastPrinted>
  <dcterms:created xsi:type="dcterms:W3CDTF">2015-01-21T13:26:29Z</dcterms:created>
  <dcterms:modified xsi:type="dcterms:W3CDTF">2015-04-17T17:52:11Z</dcterms:modified>
  <cp:category/>
  <cp:version/>
  <cp:contentType/>
  <cp:contentStatus/>
  <cp:revision>1</cp:revision>
</cp:coreProperties>
</file>