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<sst xmlns="http://schemas.openxmlformats.org/spreadsheetml/2006/main" count="134" uniqueCount="109">
  <si>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</si>
  <si>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</si>
  <si>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</si>
  <si>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</si>
  <si>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</si>
  <si>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</si>
  <si>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</si>
  <si>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</si>
  <si>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</si>
  <si>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</si>
  <si>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</si>
  <si>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</si>
  <si>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</si>
  <si>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</si>
  <si>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</si>
  <si>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</si>
  <si>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</si>
  <si>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</si>
  <si>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</si>
  <si>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</si>
  <si>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</si>
  <si>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</si>
  <si>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Indicatore di Tempestività dei pagamenti</t>
  </si>
  <si>
    <t>TOTALI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</si>
  <si>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</si>
  <si>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</si>
  <si>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</si>
  <si>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</si>
  <si>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Indicare la data del mandato di pagamento</t>
  </si>
  <si>
    <t>E' calcolato dalla procedura</t>
  </si>
  <si>
    <r>
      <t>LEGENDA                    (</t>
    </r>
    <r>
      <rPr>
        <sz val="11"/>
        <color indexed="10"/>
        <rFont val="MS Sans Serif1"/>
        <family val="0"/>
      </rPr>
      <t>i campi Data vanno digitati esclusivamente nel formato gg/mm/aa es.: 15/02/15</t>
    </r>
    <r>
      <rPr>
        <sz val="11"/>
        <color theme="1"/>
        <rFont val="MS Sans Serif1"/>
        <family val="0"/>
      </rPr>
      <t>)</t>
    </r>
  </si>
  <si>
    <t>Il pagamento predefinito è per legge 30 gg dalla ricezione, salvo diverso accordo con il fornitore (massimo 60 gg).</t>
  </si>
  <si>
    <t>Indicatore trimestrale di tempestivita' dei pagamenti - Trimestre Ottobre _ Dicembre</t>
  </si>
  <si>
    <t>Associazione l'Altra Città</t>
  </si>
  <si>
    <t>FattPA 1_16</t>
  </si>
  <si>
    <t>Media Direct srl</t>
  </si>
  <si>
    <t>R Store spa</t>
  </si>
  <si>
    <t>511/PA</t>
  </si>
  <si>
    <t>Marfio SRL - Grosseto2</t>
  </si>
  <si>
    <t>9/G2-PA</t>
  </si>
  <si>
    <t>STAZIONE DI SERVIZIO ESSO DI FILIPPO GIANNINI</t>
  </si>
  <si>
    <t>MILANI UTENSILI</t>
  </si>
  <si>
    <t>I.M.G.G.</t>
  </si>
  <si>
    <t>Y/0000080</t>
  </si>
  <si>
    <t>POSTE ITALIANE</t>
  </si>
  <si>
    <t>GIANNONE COMPUTERS SAS</t>
  </si>
  <si>
    <t>593A</t>
  </si>
  <si>
    <t>AIDEM</t>
  </si>
  <si>
    <t>LA NUOVA FERRAMENTARIA SAS DU LUCA E PIERO CACIAGLI</t>
  </si>
  <si>
    <t>3561/PA/2016</t>
  </si>
  <si>
    <t>RENIERI MARIELLA</t>
  </si>
  <si>
    <t>5_16</t>
  </si>
  <si>
    <t>VALE SRL</t>
  </si>
  <si>
    <t>10_16</t>
  </si>
  <si>
    <t>RICOH ITALIA</t>
  </si>
  <si>
    <t>SANORT SRL</t>
  </si>
  <si>
    <t>06/2016/PA</t>
  </si>
  <si>
    <t xml:space="preserve">MADISOFT </t>
  </si>
  <si>
    <t>1198/PA</t>
  </si>
  <si>
    <t>ARZILLIBUS</t>
  </si>
  <si>
    <t>5/119</t>
  </si>
  <si>
    <t xml:space="preserve">INFINITO VIAGGI  </t>
  </si>
  <si>
    <t>2016T/0000015</t>
  </si>
  <si>
    <t>Y/000095</t>
  </si>
  <si>
    <t>SONIA BARGAGLI</t>
  </si>
  <si>
    <t>223/Ep</t>
  </si>
  <si>
    <t>MADE IN ITALY OPERATOR SRL</t>
  </si>
  <si>
    <t>127/7P</t>
  </si>
  <si>
    <t>IDAC</t>
  </si>
  <si>
    <t>70-4</t>
  </si>
  <si>
    <t>75-4</t>
  </si>
  <si>
    <t>DITTA VITI AZZEGLIO SNC DI VITI A E G</t>
  </si>
  <si>
    <t>00031/04</t>
  </si>
  <si>
    <t>3981/PA/2016</t>
  </si>
  <si>
    <t>ALBERS' PUBBLICITA' DI BOLZONI ALBERTO</t>
  </si>
  <si>
    <t>AN.SA. DI SALONI E CORRIDORI SNC</t>
  </si>
  <si>
    <t>00020-2016-fattpa</t>
  </si>
  <si>
    <t>129/7P</t>
  </si>
  <si>
    <t>ARUBA</t>
  </si>
  <si>
    <t>2016PA0013288</t>
  </si>
  <si>
    <t>BRICOLARGE</t>
  </si>
  <si>
    <t>Centro Elettrodomestici Barrtolucci</t>
  </si>
  <si>
    <t>ASSOciazione l'Altra Città</t>
  </si>
  <si>
    <t>3_16</t>
  </si>
  <si>
    <t>P13/2016</t>
  </si>
  <si>
    <t>FOTONOVA DI CICALONI MARCELLA</t>
  </si>
  <si>
    <t>000005/06</t>
  </si>
  <si>
    <t>AICA</t>
  </si>
  <si>
    <t>TIEMME</t>
  </si>
  <si>
    <t>87/G2</t>
  </si>
  <si>
    <t>SERIGRAF SAS DICOCCO ELENA E DANIELE</t>
  </si>
  <si>
    <t xml:space="preserve">5-PA </t>
  </si>
  <si>
    <t>AZIO FERRARI CARTA E CANCELLERIA</t>
  </si>
  <si>
    <t>sv/377</t>
  </si>
  <si>
    <t>sv/376</t>
  </si>
  <si>
    <t>sv/378</t>
  </si>
  <si>
    <t>GBR ROSSETTO</t>
  </si>
  <si>
    <t>98433/2016/V1</t>
  </si>
  <si>
    <t>SITEL 2.0 S.NC</t>
  </si>
  <si>
    <t>A/444</t>
  </si>
  <si>
    <t>SILA ARGILLE SRL</t>
  </si>
  <si>
    <t>35/1</t>
  </si>
  <si>
    <t>VETRERIA CANUTI MARIO</t>
  </si>
  <si>
    <t>IMGG</t>
  </si>
  <si>
    <t>Y/0000107</t>
  </si>
  <si>
    <t>22/E</t>
  </si>
  <si>
    <t xml:space="preserve">CRIM DI PAOLO CIOLLI </t>
  </si>
  <si>
    <t>91-4</t>
  </si>
  <si>
    <t>PASTICCERIA PINELLI DI BORELLI LORENZIANA E CORRICORI SNC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</si>
</sst>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mmm\-yyyy"/>
  </numFmts>
  <fonts count="53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11"/>
      <color indexed="10"/>
      <name val="MS Sans Serif1"/>
      <family val="0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1"/>
      <family val="0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1"/>
      <family val="0"/>
    </font>
    <font>
      <b/>
      <sz val="11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0" fillId="36" borderId="11" xfId="0" applyNumberFormat="1" applyFill="1" applyBorder="1" applyAlignment="1">
      <alignment/>
    </xf>
    <xf numFmtId="43" fontId="51" fillId="37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left"/>
    </xf>
    <xf numFmtId="167" fontId="0" fillId="35" borderId="11" xfId="0" applyNumberFormat="1" applyFill="1" applyBorder="1" applyAlignment="1">
      <alignment horizontal="right"/>
    </xf>
    <xf numFmtId="0" fontId="0" fillId="35" borderId="11" xfId="0" applyFill="1" applyBorder="1" applyAlignment="1">
      <alignment horizontal="left" vertical="center" wrapText="1"/>
    </xf>
    <xf numFmtId="43" fontId="0" fillId="34" borderId="11" xfId="0" applyNumberFormat="1" applyFill="1" applyBorder="1" applyAlignment="1">
      <alignment horizontal="center"/>
    </xf>
    <xf numFmtId="43" fontId="0" fillId="34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52" fillId="0" borderId="14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30">
      <selection activeCell="J66" sqref="J66"/>
    </sheetView>
  </sheetViews>
  <sheetFormatPr defaultColWidth="8.796875" defaultRowHeight="14.25"/>
  <cols>
    <col min="1" max="1" width="26.3984375" style="0" bestFit="1" customWidth="1"/>
    <col min="2" max="2" width="14.3984375" style="0" bestFit="1" customWidth="1"/>
    <col min="3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7.19921875" style="0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4" t="s">
        <v>11</v>
      </c>
      <c r="B4" s="4" t="s">
        <v>18</v>
      </c>
      <c r="C4" s="4" t="s">
        <v>12</v>
      </c>
      <c r="D4" s="4" t="s">
        <v>13</v>
      </c>
      <c r="E4" s="5" t="s">
        <v>14</v>
      </c>
      <c r="F4" s="4" t="s">
        <v>19</v>
      </c>
      <c r="G4" s="4" t="s">
        <v>15</v>
      </c>
      <c r="H4" s="4" t="s">
        <v>20</v>
      </c>
      <c r="I4" s="4" t="s">
        <v>21</v>
      </c>
      <c r="J4" s="4" t="s">
        <v>16</v>
      </c>
      <c r="K4" s="5" t="s">
        <v>17</v>
      </c>
    </row>
    <row r="5" spans="1:11" ht="14.25">
      <c r="A5" s="11" t="s">
        <v>33</v>
      </c>
      <c r="B5" s="16" t="s">
        <v>34</v>
      </c>
      <c r="C5" s="10">
        <v>42619</v>
      </c>
      <c r="D5" s="6">
        <v>42619</v>
      </c>
      <c r="E5" s="7">
        <v>8159</v>
      </c>
      <c r="F5" s="8">
        <v>30</v>
      </c>
      <c r="G5" s="10">
        <f aca="true" t="shared" si="0" ref="G5:G27">D5+F5</f>
        <v>42649</v>
      </c>
      <c r="H5" s="12">
        <v>688</v>
      </c>
      <c r="I5" s="6">
        <v>42647</v>
      </c>
      <c r="J5" s="9">
        <f aca="true" t="shared" si="1" ref="J5:J27">I5-G5</f>
        <v>-2</v>
      </c>
      <c r="K5" s="3">
        <f aca="true" t="shared" si="2" ref="K5:K27">J5*E5</f>
        <v>-16318</v>
      </c>
    </row>
    <row r="6" spans="1:11" ht="14.25">
      <c r="A6" s="11" t="s">
        <v>35</v>
      </c>
      <c r="B6" s="16">
        <v>41699</v>
      </c>
      <c r="C6" s="10">
        <v>42643</v>
      </c>
      <c r="D6" s="6">
        <v>42643</v>
      </c>
      <c r="E6" s="7">
        <v>3980</v>
      </c>
      <c r="F6" s="8">
        <v>30</v>
      </c>
      <c r="G6" s="10">
        <f t="shared" si="0"/>
        <v>42673</v>
      </c>
      <c r="H6" s="12">
        <v>726</v>
      </c>
      <c r="I6" s="6">
        <v>42671</v>
      </c>
      <c r="J6" s="9">
        <f t="shared" si="1"/>
        <v>-2</v>
      </c>
      <c r="K6" s="3">
        <f t="shared" si="2"/>
        <v>-7960</v>
      </c>
    </row>
    <row r="7" spans="1:11" ht="14.25">
      <c r="A7" s="11" t="s">
        <v>36</v>
      </c>
      <c r="B7" s="16" t="s">
        <v>37</v>
      </c>
      <c r="C7" s="10">
        <v>42639</v>
      </c>
      <c r="D7" s="6">
        <v>42643</v>
      </c>
      <c r="E7" s="7">
        <v>480</v>
      </c>
      <c r="F7" s="8">
        <v>30</v>
      </c>
      <c r="G7" s="10">
        <f t="shared" si="0"/>
        <v>42673</v>
      </c>
      <c r="H7" s="12">
        <v>727</v>
      </c>
      <c r="I7" s="6">
        <v>42671</v>
      </c>
      <c r="J7" s="9">
        <f t="shared" si="1"/>
        <v>-2</v>
      </c>
      <c r="K7" s="3">
        <f t="shared" si="2"/>
        <v>-960</v>
      </c>
    </row>
    <row r="8" spans="1:11" ht="14.25">
      <c r="A8" s="16" t="s">
        <v>38</v>
      </c>
      <c r="B8" s="16" t="s">
        <v>39</v>
      </c>
      <c r="C8" s="10">
        <v>42643</v>
      </c>
      <c r="D8" s="6">
        <v>42646</v>
      </c>
      <c r="E8" s="7">
        <v>36.89</v>
      </c>
      <c r="F8" s="8">
        <v>30</v>
      </c>
      <c r="G8" s="10">
        <f t="shared" si="0"/>
        <v>42676</v>
      </c>
      <c r="H8" s="12">
        <v>790</v>
      </c>
      <c r="I8" s="6">
        <v>42677</v>
      </c>
      <c r="J8" s="9">
        <f t="shared" si="1"/>
        <v>1</v>
      </c>
      <c r="K8" s="3">
        <f t="shared" si="2"/>
        <v>36.89</v>
      </c>
    </row>
    <row r="9" spans="1:11" ht="28.5">
      <c r="A9" s="21" t="s">
        <v>40</v>
      </c>
      <c r="B9" s="16">
        <v>190</v>
      </c>
      <c r="C9" s="10">
        <v>42648</v>
      </c>
      <c r="D9" s="6">
        <v>42650</v>
      </c>
      <c r="E9" s="7">
        <v>113.11</v>
      </c>
      <c r="F9" s="8">
        <v>30</v>
      </c>
      <c r="G9" s="10">
        <f t="shared" si="0"/>
        <v>42680</v>
      </c>
      <c r="H9" s="12">
        <v>791</v>
      </c>
      <c r="I9" s="6">
        <v>42677</v>
      </c>
      <c r="J9" s="9">
        <f t="shared" si="1"/>
        <v>-3</v>
      </c>
      <c r="K9" s="3">
        <f t="shared" si="2"/>
        <v>-339.33</v>
      </c>
    </row>
    <row r="10" spans="1:11" ht="14.25">
      <c r="A10" s="16" t="s">
        <v>41</v>
      </c>
      <c r="B10" s="16">
        <v>454</v>
      </c>
      <c r="C10" s="10">
        <v>42650</v>
      </c>
      <c r="D10" s="6">
        <v>42651</v>
      </c>
      <c r="E10" s="7">
        <v>129.2</v>
      </c>
      <c r="F10" s="8">
        <v>30</v>
      </c>
      <c r="G10" s="10">
        <f t="shared" si="0"/>
        <v>42681</v>
      </c>
      <c r="H10" s="12">
        <v>792</v>
      </c>
      <c r="I10" s="6">
        <v>42677</v>
      </c>
      <c r="J10" s="9">
        <f t="shared" si="1"/>
        <v>-4</v>
      </c>
      <c r="K10" s="3">
        <f t="shared" si="2"/>
        <v>-516.8</v>
      </c>
    </row>
    <row r="11" spans="1:11" ht="14.25">
      <c r="A11" s="16" t="s">
        <v>42</v>
      </c>
      <c r="B11" s="16" t="s">
        <v>43</v>
      </c>
      <c r="C11" s="10">
        <v>42643</v>
      </c>
      <c r="D11" s="6">
        <v>42650</v>
      </c>
      <c r="E11" s="7">
        <v>150</v>
      </c>
      <c r="F11" s="8">
        <v>30</v>
      </c>
      <c r="G11" s="10">
        <f t="shared" si="0"/>
        <v>42680</v>
      </c>
      <c r="H11" s="12">
        <v>793</v>
      </c>
      <c r="I11" s="6">
        <v>42677</v>
      </c>
      <c r="J11" s="9">
        <f t="shared" si="1"/>
        <v>-3</v>
      </c>
      <c r="K11" s="3">
        <f t="shared" si="2"/>
        <v>-450</v>
      </c>
    </row>
    <row r="12" spans="1:11" ht="14.25">
      <c r="A12" s="16" t="s">
        <v>44</v>
      </c>
      <c r="B12" s="16">
        <v>8716272758</v>
      </c>
      <c r="C12" s="10">
        <v>42653</v>
      </c>
      <c r="D12" s="6">
        <v>42653</v>
      </c>
      <c r="E12" s="7">
        <v>98.97</v>
      </c>
      <c r="F12" s="8">
        <v>30</v>
      </c>
      <c r="G12" s="10">
        <f t="shared" si="0"/>
        <v>42683</v>
      </c>
      <c r="H12" s="12">
        <v>794</v>
      </c>
      <c r="I12" s="6">
        <v>42677</v>
      </c>
      <c r="J12" s="9">
        <f t="shared" si="1"/>
        <v>-6</v>
      </c>
      <c r="K12" s="3">
        <f t="shared" si="2"/>
        <v>-593.8199999999999</v>
      </c>
    </row>
    <row r="13" spans="1:11" ht="14.25">
      <c r="A13" s="16" t="s">
        <v>44</v>
      </c>
      <c r="B13" s="16">
        <v>87162272759</v>
      </c>
      <c r="C13" s="10">
        <v>42653</v>
      </c>
      <c r="D13" s="6">
        <v>42653</v>
      </c>
      <c r="E13" s="7">
        <v>45.6</v>
      </c>
      <c r="F13" s="8">
        <v>30</v>
      </c>
      <c r="G13" s="10">
        <f t="shared" si="0"/>
        <v>42683</v>
      </c>
      <c r="H13" s="12">
        <v>794</v>
      </c>
      <c r="I13" s="6">
        <v>42677</v>
      </c>
      <c r="J13" s="9">
        <f t="shared" si="1"/>
        <v>-6</v>
      </c>
      <c r="K13" s="3">
        <f t="shared" si="2"/>
        <v>-273.6</v>
      </c>
    </row>
    <row r="14" spans="1:11" ht="14.25">
      <c r="A14" s="16" t="s">
        <v>44</v>
      </c>
      <c r="B14" s="16">
        <v>87162272762</v>
      </c>
      <c r="C14" s="10">
        <v>42653</v>
      </c>
      <c r="D14" s="6">
        <v>42653</v>
      </c>
      <c r="E14" s="7">
        <v>20.7</v>
      </c>
      <c r="F14" s="8">
        <v>30</v>
      </c>
      <c r="G14" s="10">
        <f t="shared" si="0"/>
        <v>42683</v>
      </c>
      <c r="H14" s="12">
        <v>794</v>
      </c>
      <c r="I14" s="6">
        <v>42677</v>
      </c>
      <c r="J14" s="9">
        <f t="shared" si="1"/>
        <v>-6</v>
      </c>
      <c r="K14" s="3">
        <f t="shared" si="2"/>
        <v>-124.19999999999999</v>
      </c>
    </row>
    <row r="15" spans="1:11" ht="14.25">
      <c r="A15" s="16" t="s">
        <v>44</v>
      </c>
      <c r="B15" s="16">
        <v>87162272764</v>
      </c>
      <c r="C15" s="10">
        <v>42653</v>
      </c>
      <c r="D15" s="6">
        <v>42653</v>
      </c>
      <c r="E15" s="7">
        <v>29.44</v>
      </c>
      <c r="F15" s="8">
        <v>30</v>
      </c>
      <c r="G15" s="10">
        <f t="shared" si="0"/>
        <v>42683</v>
      </c>
      <c r="H15" s="12">
        <v>794</v>
      </c>
      <c r="I15" s="6">
        <v>42677</v>
      </c>
      <c r="J15" s="9">
        <f t="shared" si="1"/>
        <v>-6</v>
      </c>
      <c r="K15" s="3">
        <f t="shared" si="2"/>
        <v>-176.64000000000001</v>
      </c>
    </row>
    <row r="16" spans="1:11" ht="14.25">
      <c r="A16" s="16" t="s">
        <v>44</v>
      </c>
      <c r="B16" s="16">
        <v>87162278985</v>
      </c>
      <c r="C16" s="17">
        <v>42653</v>
      </c>
      <c r="D16" s="6">
        <v>42653</v>
      </c>
      <c r="E16" s="7">
        <v>20.47</v>
      </c>
      <c r="F16" s="8">
        <v>30</v>
      </c>
      <c r="G16" s="10">
        <f t="shared" si="0"/>
        <v>42683</v>
      </c>
      <c r="H16" s="12">
        <v>794</v>
      </c>
      <c r="I16" s="6">
        <v>42677</v>
      </c>
      <c r="J16" s="9">
        <f t="shared" si="1"/>
        <v>-6</v>
      </c>
      <c r="K16" s="3">
        <f t="shared" si="2"/>
        <v>-122.82</v>
      </c>
    </row>
    <row r="17" spans="1:11" ht="28.5">
      <c r="A17" s="21" t="s">
        <v>45</v>
      </c>
      <c r="B17" s="16" t="s">
        <v>46</v>
      </c>
      <c r="C17" s="10">
        <v>42643</v>
      </c>
      <c r="D17" s="6">
        <v>42656</v>
      </c>
      <c r="E17" s="7">
        <v>616.9</v>
      </c>
      <c r="F17" s="8">
        <v>30</v>
      </c>
      <c r="G17" s="10">
        <f t="shared" si="0"/>
        <v>42686</v>
      </c>
      <c r="H17" s="12">
        <v>795</v>
      </c>
      <c r="I17" s="6">
        <v>42678</v>
      </c>
      <c r="J17" s="9">
        <f t="shared" si="1"/>
        <v>-8</v>
      </c>
      <c r="K17" s="3">
        <f t="shared" si="2"/>
        <v>-4935.2</v>
      </c>
    </row>
    <row r="18" spans="1:11" ht="14.25">
      <c r="A18" s="16" t="s">
        <v>47</v>
      </c>
      <c r="B18" s="16">
        <v>407</v>
      </c>
      <c r="C18" s="10">
        <v>42655</v>
      </c>
      <c r="D18" s="6">
        <v>42657</v>
      </c>
      <c r="E18" s="7">
        <v>142.2</v>
      </c>
      <c r="F18" s="8">
        <v>30</v>
      </c>
      <c r="G18" s="10">
        <f t="shared" si="0"/>
        <v>42687</v>
      </c>
      <c r="H18" s="12">
        <v>796</v>
      </c>
      <c r="I18" s="6">
        <v>42678</v>
      </c>
      <c r="J18" s="9">
        <f t="shared" si="1"/>
        <v>-9</v>
      </c>
      <c r="K18" s="3">
        <f t="shared" si="2"/>
        <v>-1279.8</v>
      </c>
    </row>
    <row r="19" spans="1:11" ht="42.75">
      <c r="A19" s="21" t="s">
        <v>48</v>
      </c>
      <c r="B19" s="16" t="s">
        <v>49</v>
      </c>
      <c r="C19" s="10">
        <v>42643</v>
      </c>
      <c r="D19" s="6">
        <v>42658</v>
      </c>
      <c r="E19" s="7">
        <v>76.91</v>
      </c>
      <c r="F19" s="8">
        <v>30</v>
      </c>
      <c r="G19" s="10">
        <f t="shared" si="0"/>
        <v>42688</v>
      </c>
      <c r="H19" s="12">
        <v>797</v>
      </c>
      <c r="I19" s="6">
        <v>42678</v>
      </c>
      <c r="J19" s="9">
        <f t="shared" si="1"/>
        <v>-10</v>
      </c>
      <c r="K19" s="3">
        <f t="shared" si="2"/>
        <v>-769.0999999999999</v>
      </c>
    </row>
    <row r="20" spans="1:11" ht="14.25">
      <c r="A20" s="16" t="s">
        <v>50</v>
      </c>
      <c r="B20" s="16" t="s">
        <v>51</v>
      </c>
      <c r="C20" s="10">
        <v>42661</v>
      </c>
      <c r="D20" s="6">
        <v>42661</v>
      </c>
      <c r="E20" s="7">
        <v>850</v>
      </c>
      <c r="F20" s="8">
        <v>30</v>
      </c>
      <c r="G20" s="10">
        <f t="shared" si="0"/>
        <v>42691</v>
      </c>
      <c r="H20" s="12">
        <v>798</v>
      </c>
      <c r="I20" s="6">
        <v>42678</v>
      </c>
      <c r="J20" s="9">
        <f t="shared" si="1"/>
        <v>-13</v>
      </c>
      <c r="K20" s="3">
        <f t="shared" si="2"/>
        <v>-11050</v>
      </c>
    </row>
    <row r="21" spans="1:11" ht="14.25">
      <c r="A21" s="16" t="s">
        <v>52</v>
      </c>
      <c r="B21" s="16" t="s">
        <v>53</v>
      </c>
      <c r="C21" s="10">
        <v>42662</v>
      </c>
      <c r="D21" s="6">
        <v>42662</v>
      </c>
      <c r="E21" s="7">
        <v>20</v>
      </c>
      <c r="F21" s="8">
        <v>30</v>
      </c>
      <c r="G21" s="10">
        <f t="shared" si="0"/>
        <v>42692</v>
      </c>
      <c r="H21" s="12">
        <v>799</v>
      </c>
      <c r="I21" s="6">
        <v>42678</v>
      </c>
      <c r="J21" s="9">
        <f t="shared" si="1"/>
        <v>-14</v>
      </c>
      <c r="K21" s="3">
        <f t="shared" si="2"/>
        <v>-280</v>
      </c>
    </row>
    <row r="22" spans="1:11" ht="14.25">
      <c r="A22" s="16" t="s">
        <v>54</v>
      </c>
      <c r="B22" s="16">
        <v>169347962</v>
      </c>
      <c r="C22" s="10">
        <v>42650</v>
      </c>
      <c r="D22" s="6">
        <v>42663</v>
      </c>
      <c r="E22" s="7">
        <v>26.25</v>
      </c>
      <c r="F22" s="8">
        <v>30</v>
      </c>
      <c r="G22" s="10">
        <f t="shared" si="0"/>
        <v>42693</v>
      </c>
      <c r="H22" s="12">
        <v>800</v>
      </c>
      <c r="I22" s="6">
        <v>42678</v>
      </c>
      <c r="J22" s="9">
        <f t="shared" si="1"/>
        <v>-15</v>
      </c>
      <c r="K22" s="3">
        <f t="shared" si="2"/>
        <v>-393.75</v>
      </c>
    </row>
    <row r="23" spans="1:11" ht="14.25">
      <c r="A23" s="16" t="s">
        <v>55</v>
      </c>
      <c r="B23" s="16" t="s">
        <v>56</v>
      </c>
      <c r="C23" s="10">
        <v>42667</v>
      </c>
      <c r="D23" s="6">
        <v>42672</v>
      </c>
      <c r="E23" s="7">
        <v>570</v>
      </c>
      <c r="F23" s="8">
        <v>30</v>
      </c>
      <c r="G23" s="10">
        <f t="shared" si="0"/>
        <v>42702</v>
      </c>
      <c r="H23" s="12">
        <v>801</v>
      </c>
      <c r="I23" s="6">
        <v>42678</v>
      </c>
      <c r="J23" s="9">
        <f t="shared" si="1"/>
        <v>-24</v>
      </c>
      <c r="K23" s="3">
        <f t="shared" si="2"/>
        <v>-13680</v>
      </c>
    </row>
    <row r="24" spans="1:11" ht="14.25">
      <c r="A24" s="16" t="s">
        <v>57</v>
      </c>
      <c r="B24" s="11" t="s">
        <v>58</v>
      </c>
      <c r="C24" s="10">
        <v>42662</v>
      </c>
      <c r="D24" s="6">
        <v>42662</v>
      </c>
      <c r="E24" s="7">
        <v>6000</v>
      </c>
      <c r="F24" s="8">
        <v>30</v>
      </c>
      <c r="G24" s="10">
        <f t="shared" si="0"/>
        <v>42692</v>
      </c>
      <c r="H24" s="12">
        <v>802</v>
      </c>
      <c r="I24" s="6">
        <v>42678</v>
      </c>
      <c r="J24" s="9">
        <f t="shared" si="1"/>
        <v>-14</v>
      </c>
      <c r="K24" s="3">
        <f t="shared" si="2"/>
        <v>-84000</v>
      </c>
    </row>
    <row r="25" spans="1:11" ht="14.25">
      <c r="A25" s="16" t="s">
        <v>59</v>
      </c>
      <c r="B25" s="11" t="s">
        <v>60</v>
      </c>
      <c r="C25" s="10">
        <v>42653</v>
      </c>
      <c r="D25" s="6">
        <v>42655</v>
      </c>
      <c r="E25" s="7">
        <v>711.47</v>
      </c>
      <c r="F25" s="8">
        <v>30</v>
      </c>
      <c r="G25" s="10">
        <f t="shared" si="0"/>
        <v>42685</v>
      </c>
      <c r="H25" s="12">
        <v>804</v>
      </c>
      <c r="I25" s="6">
        <v>42683</v>
      </c>
      <c r="J25" s="9">
        <f t="shared" si="1"/>
        <v>-2</v>
      </c>
      <c r="K25" s="3">
        <f t="shared" si="2"/>
        <v>-1422.94</v>
      </c>
    </row>
    <row r="26" spans="1:11" ht="14.25">
      <c r="A26" s="16" t="s">
        <v>61</v>
      </c>
      <c r="B26" s="11" t="s">
        <v>62</v>
      </c>
      <c r="C26" s="10">
        <v>42656</v>
      </c>
      <c r="D26" s="6">
        <v>42660</v>
      </c>
      <c r="E26" s="7">
        <v>5565</v>
      </c>
      <c r="F26" s="8">
        <v>30</v>
      </c>
      <c r="G26" s="10">
        <f t="shared" si="0"/>
        <v>42690</v>
      </c>
      <c r="H26" s="12">
        <v>805</v>
      </c>
      <c r="I26" s="6">
        <v>42683</v>
      </c>
      <c r="J26" s="9">
        <f t="shared" si="1"/>
        <v>-7</v>
      </c>
      <c r="K26" s="3">
        <f t="shared" si="2"/>
        <v>-38955</v>
      </c>
    </row>
    <row r="27" spans="1:11" ht="14.25">
      <c r="A27" s="16" t="s">
        <v>42</v>
      </c>
      <c r="B27" s="11" t="s">
        <v>63</v>
      </c>
      <c r="C27" s="10">
        <v>42674</v>
      </c>
      <c r="D27" s="6">
        <v>42681</v>
      </c>
      <c r="E27" s="7">
        <v>150</v>
      </c>
      <c r="F27" s="8">
        <v>30</v>
      </c>
      <c r="G27" s="10">
        <f t="shared" si="0"/>
        <v>42711</v>
      </c>
      <c r="H27" s="12">
        <v>806</v>
      </c>
      <c r="I27" s="6">
        <v>42683</v>
      </c>
      <c r="J27" s="9">
        <f t="shared" si="1"/>
        <v>-28</v>
      </c>
      <c r="K27" s="3">
        <f t="shared" si="2"/>
        <v>-4200</v>
      </c>
    </row>
    <row r="28" spans="1:11" ht="28.5">
      <c r="A28" s="21" t="s">
        <v>40</v>
      </c>
      <c r="B28" s="16">
        <v>103</v>
      </c>
      <c r="C28" s="10">
        <v>42678</v>
      </c>
      <c r="D28" s="6">
        <v>42681</v>
      </c>
      <c r="E28" s="7">
        <v>34.43</v>
      </c>
      <c r="F28" s="8">
        <v>30</v>
      </c>
      <c r="G28" s="10">
        <f aca="true" t="shared" si="3" ref="G28:G36">D28+F28</f>
        <v>42711</v>
      </c>
      <c r="H28" s="12">
        <v>807</v>
      </c>
      <c r="I28" s="6">
        <v>42683</v>
      </c>
      <c r="J28" s="9">
        <f aca="true" t="shared" si="4" ref="J28:J36">I28-G28</f>
        <v>-28</v>
      </c>
      <c r="K28" s="3">
        <f aca="true" t="shared" si="5" ref="K28:K36">J28*E28</f>
        <v>-964.04</v>
      </c>
    </row>
    <row r="29" spans="1:11" ht="14.25">
      <c r="A29" s="16" t="s">
        <v>64</v>
      </c>
      <c r="B29" s="11" t="s">
        <v>65</v>
      </c>
      <c r="C29" s="10">
        <v>42678</v>
      </c>
      <c r="D29" s="6">
        <v>42678</v>
      </c>
      <c r="E29" s="7">
        <v>192</v>
      </c>
      <c r="F29" s="8">
        <v>30</v>
      </c>
      <c r="G29" s="10">
        <f t="shared" si="3"/>
        <v>42708</v>
      </c>
      <c r="H29" s="12">
        <v>808</v>
      </c>
      <c r="I29" s="6">
        <v>42683</v>
      </c>
      <c r="J29" s="9">
        <f t="shared" si="4"/>
        <v>-25</v>
      </c>
      <c r="K29" s="3">
        <f t="shared" si="5"/>
        <v>-4800</v>
      </c>
    </row>
    <row r="30" spans="1:11" ht="28.5">
      <c r="A30" s="21" t="s">
        <v>66</v>
      </c>
      <c r="B30" s="11" t="s">
        <v>67</v>
      </c>
      <c r="C30" s="10">
        <v>42684</v>
      </c>
      <c r="D30" s="6">
        <v>42684</v>
      </c>
      <c r="E30" s="7">
        <v>2970</v>
      </c>
      <c r="F30" s="8">
        <v>30</v>
      </c>
      <c r="G30" s="10">
        <f t="shared" si="3"/>
        <v>42714</v>
      </c>
      <c r="H30" s="12">
        <v>811</v>
      </c>
      <c r="I30" s="6">
        <v>42685</v>
      </c>
      <c r="J30" s="9">
        <f t="shared" si="4"/>
        <v>-29</v>
      </c>
      <c r="K30" s="3">
        <f t="shared" si="5"/>
        <v>-86130</v>
      </c>
    </row>
    <row r="31" spans="1:11" ht="14.25">
      <c r="A31" s="16" t="s">
        <v>54</v>
      </c>
      <c r="B31" s="11">
        <v>169358412</v>
      </c>
      <c r="C31" s="10">
        <v>42666</v>
      </c>
      <c r="D31" s="6">
        <v>42675</v>
      </c>
      <c r="E31" s="7">
        <v>207.05</v>
      </c>
      <c r="F31" s="8">
        <v>30</v>
      </c>
      <c r="G31" s="10">
        <f t="shared" si="3"/>
        <v>42705</v>
      </c>
      <c r="H31" s="12">
        <v>831</v>
      </c>
      <c r="I31" s="6">
        <v>42703</v>
      </c>
      <c r="J31" s="9">
        <f t="shared" si="4"/>
        <v>-2</v>
      </c>
      <c r="K31" s="3">
        <f t="shared" si="5"/>
        <v>-414.1</v>
      </c>
    </row>
    <row r="32" spans="1:11" ht="14.25">
      <c r="A32" s="16" t="s">
        <v>68</v>
      </c>
      <c r="B32" s="11" t="s">
        <v>69</v>
      </c>
      <c r="C32" s="10">
        <v>42674</v>
      </c>
      <c r="D32" s="6">
        <v>42677</v>
      </c>
      <c r="E32" s="7">
        <v>128.92</v>
      </c>
      <c r="F32" s="8">
        <v>30</v>
      </c>
      <c r="G32" s="10">
        <f t="shared" si="3"/>
        <v>42707</v>
      </c>
      <c r="H32" s="12">
        <v>832</v>
      </c>
      <c r="I32" s="6">
        <v>42703</v>
      </c>
      <c r="J32" s="9">
        <f t="shared" si="4"/>
        <v>-4</v>
      </c>
      <c r="K32" s="3">
        <f t="shared" si="5"/>
        <v>-515.68</v>
      </c>
    </row>
    <row r="33" spans="1:11" ht="14.25">
      <c r="A33" s="16" t="s">
        <v>68</v>
      </c>
      <c r="B33" s="11" t="s">
        <v>70</v>
      </c>
      <c r="C33" s="10">
        <v>42674</v>
      </c>
      <c r="D33" s="6">
        <v>42677</v>
      </c>
      <c r="E33" s="7">
        <v>448.83</v>
      </c>
      <c r="F33" s="8">
        <v>30</v>
      </c>
      <c r="G33" s="10">
        <f t="shared" si="3"/>
        <v>42707</v>
      </c>
      <c r="H33" s="12">
        <v>833</v>
      </c>
      <c r="I33" s="6">
        <v>42703</v>
      </c>
      <c r="J33" s="9">
        <f t="shared" si="4"/>
        <v>-4</v>
      </c>
      <c r="K33" s="3">
        <f t="shared" si="5"/>
        <v>-1795.32</v>
      </c>
    </row>
    <row r="34" spans="1:11" ht="28.5">
      <c r="A34" s="21" t="s">
        <v>71</v>
      </c>
      <c r="B34" s="11" t="s">
        <v>72</v>
      </c>
      <c r="C34" s="10">
        <v>42683</v>
      </c>
      <c r="D34" s="6">
        <v>42683</v>
      </c>
      <c r="E34" s="7">
        <v>916</v>
      </c>
      <c r="F34" s="8">
        <v>30</v>
      </c>
      <c r="G34" s="10">
        <f t="shared" si="3"/>
        <v>42713</v>
      </c>
      <c r="H34" s="12">
        <v>834</v>
      </c>
      <c r="I34" s="6">
        <v>42703</v>
      </c>
      <c r="J34" s="9">
        <f t="shared" si="4"/>
        <v>-10</v>
      </c>
      <c r="K34" s="3">
        <f t="shared" si="5"/>
        <v>-9160</v>
      </c>
    </row>
    <row r="35" spans="1:11" ht="42.75">
      <c r="A35" s="21" t="s">
        <v>48</v>
      </c>
      <c r="B35" s="16" t="s">
        <v>73</v>
      </c>
      <c r="C35" s="10">
        <v>42674</v>
      </c>
      <c r="D35" s="6">
        <v>42686</v>
      </c>
      <c r="E35" s="7">
        <v>115.57</v>
      </c>
      <c r="F35" s="8">
        <v>30</v>
      </c>
      <c r="G35" s="10">
        <f t="shared" si="3"/>
        <v>42716</v>
      </c>
      <c r="H35" s="12">
        <v>835</v>
      </c>
      <c r="I35" s="6">
        <v>42703</v>
      </c>
      <c r="J35" s="9">
        <f t="shared" si="4"/>
        <v>-13</v>
      </c>
      <c r="K35" s="3">
        <f t="shared" si="5"/>
        <v>-1502.4099999999999</v>
      </c>
    </row>
    <row r="36" spans="1:11" ht="14.25">
      <c r="A36" s="16" t="s">
        <v>44</v>
      </c>
      <c r="B36" s="16">
        <v>8716314817</v>
      </c>
      <c r="C36" s="10">
        <v>42690</v>
      </c>
      <c r="D36" s="6">
        <v>42691</v>
      </c>
      <c r="E36" s="7">
        <v>84.12</v>
      </c>
      <c r="F36" s="8">
        <v>30</v>
      </c>
      <c r="G36" s="10">
        <f t="shared" si="3"/>
        <v>42721</v>
      </c>
      <c r="H36" s="12">
        <v>836</v>
      </c>
      <c r="I36" s="6">
        <v>42703</v>
      </c>
      <c r="J36" s="9">
        <f t="shared" si="4"/>
        <v>-18</v>
      </c>
      <c r="K36" s="3">
        <f t="shared" si="5"/>
        <v>-1514.16</v>
      </c>
    </row>
    <row r="37" spans="1:11" ht="28.5">
      <c r="A37" s="21" t="s">
        <v>74</v>
      </c>
      <c r="B37" s="16">
        <v>108</v>
      </c>
      <c r="C37" s="10">
        <v>42678</v>
      </c>
      <c r="D37" s="6">
        <v>42682</v>
      </c>
      <c r="E37" s="7">
        <v>185</v>
      </c>
      <c r="F37" s="8">
        <v>30</v>
      </c>
      <c r="G37" s="10">
        <f>D37+F37</f>
        <v>42712</v>
      </c>
      <c r="H37" s="12">
        <v>837</v>
      </c>
      <c r="I37" s="6">
        <v>42703</v>
      </c>
      <c r="J37" s="9">
        <f>I37-G37</f>
        <v>-9</v>
      </c>
      <c r="K37" s="3">
        <f>J37*E37</f>
        <v>-1665</v>
      </c>
    </row>
    <row r="38" spans="1:11" ht="28.5">
      <c r="A38" s="21" t="s">
        <v>75</v>
      </c>
      <c r="B38" s="18" t="s">
        <v>76</v>
      </c>
      <c r="C38" s="10">
        <v>42691</v>
      </c>
      <c r="D38" s="6">
        <v>42691</v>
      </c>
      <c r="E38" s="7">
        <v>737.7</v>
      </c>
      <c r="F38" s="8">
        <v>30</v>
      </c>
      <c r="G38" s="10">
        <f>D38+F38</f>
        <v>42721</v>
      </c>
      <c r="H38" s="12">
        <v>838</v>
      </c>
      <c r="I38" s="6">
        <v>42703</v>
      </c>
      <c r="J38" s="9">
        <f>I38-G38</f>
        <v>-18</v>
      </c>
      <c r="K38" s="3">
        <f>J38*E38</f>
        <v>-13278.6</v>
      </c>
    </row>
    <row r="39" spans="1:11" ht="28.5">
      <c r="A39" s="21" t="s">
        <v>66</v>
      </c>
      <c r="B39" s="16" t="s">
        <v>77</v>
      </c>
      <c r="C39" s="10">
        <v>42688</v>
      </c>
      <c r="D39" s="6">
        <v>42697</v>
      </c>
      <c r="E39" s="7">
        <v>8790</v>
      </c>
      <c r="F39" s="8">
        <v>30</v>
      </c>
      <c r="G39" s="10">
        <f>D39+F39</f>
        <v>42727</v>
      </c>
      <c r="H39" s="12">
        <v>839</v>
      </c>
      <c r="I39" s="6">
        <v>42703</v>
      </c>
      <c r="J39" s="9">
        <f>I39-G39</f>
        <v>-24</v>
      </c>
      <c r="K39" s="3">
        <f>J39*E39</f>
        <v>-210960</v>
      </c>
    </row>
    <row r="40" spans="1:11" ht="14.25">
      <c r="A40" s="16" t="s">
        <v>78</v>
      </c>
      <c r="B40" s="16" t="s">
        <v>79</v>
      </c>
      <c r="C40" s="10">
        <v>42674</v>
      </c>
      <c r="D40" s="6">
        <v>42693</v>
      </c>
      <c r="E40" s="7">
        <v>2</v>
      </c>
      <c r="F40" s="8">
        <v>30</v>
      </c>
      <c r="G40" s="10">
        <f aca="true" t="shared" si="6" ref="G40:G67">D40+F40</f>
        <v>42723</v>
      </c>
      <c r="H40" s="12">
        <v>913</v>
      </c>
      <c r="I40" s="6">
        <v>42714</v>
      </c>
      <c r="J40" s="9">
        <f aca="true" t="shared" si="7" ref="J40:J67">I40-G40</f>
        <v>-9</v>
      </c>
      <c r="K40" s="3">
        <f aca="true" t="shared" si="8" ref="K40:K67">J40*E40</f>
        <v>-18</v>
      </c>
    </row>
    <row r="41" spans="1:11" ht="14.25">
      <c r="A41" s="16" t="s">
        <v>80</v>
      </c>
      <c r="B41" s="16">
        <v>4311</v>
      </c>
      <c r="C41" s="10">
        <v>42691</v>
      </c>
      <c r="D41" s="6">
        <v>42697</v>
      </c>
      <c r="E41" s="7">
        <v>380.07</v>
      </c>
      <c r="F41" s="8">
        <v>30</v>
      </c>
      <c r="G41" s="10">
        <f t="shared" si="6"/>
        <v>42727</v>
      </c>
      <c r="H41" s="12">
        <v>914</v>
      </c>
      <c r="I41" s="6">
        <v>42714</v>
      </c>
      <c r="J41" s="9">
        <f t="shared" si="7"/>
        <v>-13</v>
      </c>
      <c r="K41" s="3">
        <f t="shared" si="8"/>
        <v>-4940.91</v>
      </c>
    </row>
    <row r="42" spans="1:11" ht="14.25">
      <c r="A42" s="22" t="s">
        <v>80</v>
      </c>
      <c r="B42" s="16">
        <v>4628</v>
      </c>
      <c r="C42" s="10">
        <v>42704</v>
      </c>
      <c r="D42" s="6">
        <v>42711</v>
      </c>
      <c r="E42" s="7">
        <v>59.2</v>
      </c>
      <c r="F42" s="8">
        <v>30</v>
      </c>
      <c r="G42" s="10">
        <f t="shared" si="6"/>
        <v>42741</v>
      </c>
      <c r="H42" s="12">
        <v>915</v>
      </c>
      <c r="I42" s="6">
        <v>42714</v>
      </c>
      <c r="J42" s="9">
        <f t="shared" si="7"/>
        <v>-27</v>
      </c>
      <c r="K42" s="3">
        <f t="shared" si="8"/>
        <v>-1598.4</v>
      </c>
    </row>
    <row r="43" spans="1:11" ht="28.5">
      <c r="A43" s="21" t="s">
        <v>40</v>
      </c>
      <c r="B43" s="16">
        <v>226</v>
      </c>
      <c r="C43" s="10">
        <v>42645</v>
      </c>
      <c r="D43" s="6">
        <v>42707</v>
      </c>
      <c r="E43" s="7">
        <v>195.9</v>
      </c>
      <c r="F43" s="8">
        <v>30</v>
      </c>
      <c r="G43" s="10">
        <f t="shared" si="6"/>
        <v>42737</v>
      </c>
      <c r="H43" s="12">
        <v>916</v>
      </c>
      <c r="I43" s="6">
        <v>42714</v>
      </c>
      <c r="J43" s="9">
        <f t="shared" si="7"/>
        <v>-23</v>
      </c>
      <c r="K43" s="3">
        <f t="shared" si="8"/>
        <v>-4505.7</v>
      </c>
    </row>
    <row r="44" spans="1:11" ht="14.25">
      <c r="A44" s="16" t="s">
        <v>82</v>
      </c>
      <c r="B44" s="16" t="s">
        <v>83</v>
      </c>
      <c r="C44" s="10">
        <v>42696</v>
      </c>
      <c r="D44" s="6">
        <v>42697</v>
      </c>
      <c r="E44" s="7">
        <v>2800</v>
      </c>
      <c r="F44" s="8">
        <v>30</v>
      </c>
      <c r="G44" s="10">
        <f t="shared" si="6"/>
        <v>42727</v>
      </c>
      <c r="H44" s="12">
        <v>917</v>
      </c>
      <c r="I44" s="6">
        <v>42714</v>
      </c>
      <c r="J44" s="9">
        <f t="shared" si="7"/>
        <v>-13</v>
      </c>
      <c r="K44" s="3">
        <f t="shared" si="8"/>
        <v>-36400</v>
      </c>
    </row>
    <row r="45" spans="1:11" ht="28.5">
      <c r="A45" s="21" t="s">
        <v>81</v>
      </c>
      <c r="B45" s="16" t="s">
        <v>84</v>
      </c>
      <c r="C45" s="10">
        <v>42698</v>
      </c>
      <c r="D45" s="6">
        <v>42698</v>
      </c>
      <c r="E45" s="19">
        <v>511.48</v>
      </c>
      <c r="F45" s="8">
        <v>30</v>
      </c>
      <c r="G45" s="10">
        <f t="shared" si="6"/>
        <v>42728</v>
      </c>
      <c r="H45" s="12">
        <v>918</v>
      </c>
      <c r="I45" s="6">
        <v>42714</v>
      </c>
      <c r="J45" s="9">
        <f t="shared" si="7"/>
        <v>-14</v>
      </c>
      <c r="K45" s="3">
        <f t="shared" si="8"/>
        <v>-7160.72</v>
      </c>
    </row>
    <row r="46" spans="1:11" ht="28.5">
      <c r="A46" s="21" t="s">
        <v>85</v>
      </c>
      <c r="B46" s="16" t="s">
        <v>86</v>
      </c>
      <c r="C46" s="10">
        <v>42702</v>
      </c>
      <c r="D46" s="6">
        <v>42702</v>
      </c>
      <c r="E46" s="20">
        <v>150.55</v>
      </c>
      <c r="F46" s="8">
        <v>30</v>
      </c>
      <c r="G46" s="10">
        <f t="shared" si="6"/>
        <v>42732</v>
      </c>
      <c r="H46" s="12">
        <v>919</v>
      </c>
      <c r="I46" s="6">
        <v>42714</v>
      </c>
      <c r="J46" s="9">
        <f t="shared" si="7"/>
        <v>-18</v>
      </c>
      <c r="K46" s="3">
        <f t="shared" si="8"/>
        <v>-2709.9</v>
      </c>
    </row>
    <row r="47" spans="1:11" ht="14.25">
      <c r="A47" s="16" t="s">
        <v>87</v>
      </c>
      <c r="B47" s="16">
        <v>3439</v>
      </c>
      <c r="C47" s="10">
        <v>42668</v>
      </c>
      <c r="D47" s="6">
        <v>42706</v>
      </c>
      <c r="E47" s="20">
        <v>198</v>
      </c>
      <c r="F47" s="8">
        <v>30</v>
      </c>
      <c r="G47" s="10">
        <f t="shared" si="6"/>
        <v>42736</v>
      </c>
      <c r="H47" s="12">
        <v>920</v>
      </c>
      <c r="I47" s="6">
        <v>42714</v>
      </c>
      <c r="J47" s="9">
        <f t="shared" si="7"/>
        <v>-22</v>
      </c>
      <c r="K47" s="3">
        <f t="shared" si="8"/>
        <v>-4356</v>
      </c>
    </row>
    <row r="48" spans="1:11" ht="14.25">
      <c r="A48" s="16" t="s">
        <v>87</v>
      </c>
      <c r="B48" s="16">
        <v>3801</v>
      </c>
      <c r="C48" s="10">
        <v>42698</v>
      </c>
      <c r="D48" s="6">
        <v>42703</v>
      </c>
      <c r="E48" s="20">
        <v>531</v>
      </c>
      <c r="F48" s="8">
        <v>30</v>
      </c>
      <c r="G48" s="10">
        <f t="shared" si="6"/>
        <v>42733</v>
      </c>
      <c r="H48" s="12">
        <v>920</v>
      </c>
      <c r="I48" s="6">
        <v>42714</v>
      </c>
      <c r="J48" s="9">
        <f t="shared" si="7"/>
        <v>-19</v>
      </c>
      <c r="K48" s="3">
        <f t="shared" si="8"/>
        <v>-10089</v>
      </c>
    </row>
    <row r="49" spans="1:11" ht="14.25">
      <c r="A49" s="16" t="s">
        <v>88</v>
      </c>
      <c r="B49" s="16">
        <v>747</v>
      </c>
      <c r="C49" s="10">
        <v>42692</v>
      </c>
      <c r="D49" s="6">
        <v>42703</v>
      </c>
      <c r="E49" s="20">
        <v>236.36</v>
      </c>
      <c r="F49" s="8">
        <v>30</v>
      </c>
      <c r="G49" s="10">
        <f t="shared" si="6"/>
        <v>42733</v>
      </c>
      <c r="H49" s="12">
        <v>921</v>
      </c>
      <c r="I49" s="6">
        <v>42714</v>
      </c>
      <c r="J49" s="9">
        <f t="shared" si="7"/>
        <v>-19</v>
      </c>
      <c r="K49" s="3">
        <f t="shared" si="8"/>
        <v>-4490.84</v>
      </c>
    </row>
    <row r="50" spans="1:11" ht="14.25">
      <c r="A50" s="16" t="s">
        <v>88</v>
      </c>
      <c r="B50" s="16">
        <v>748</v>
      </c>
      <c r="C50" s="10">
        <v>42692</v>
      </c>
      <c r="D50" s="6">
        <v>42703</v>
      </c>
      <c r="E50" s="20">
        <v>236.36</v>
      </c>
      <c r="F50" s="8">
        <v>30</v>
      </c>
      <c r="G50" s="10">
        <f t="shared" si="6"/>
        <v>42733</v>
      </c>
      <c r="H50" s="12">
        <v>921</v>
      </c>
      <c r="I50" s="6">
        <v>42714</v>
      </c>
      <c r="J50" s="9">
        <f t="shared" si="7"/>
        <v>-19</v>
      </c>
      <c r="K50" s="3">
        <f t="shared" si="8"/>
        <v>-4490.84</v>
      </c>
    </row>
    <row r="51" spans="1:11" ht="14.25">
      <c r="A51" s="16" t="s">
        <v>88</v>
      </c>
      <c r="B51" s="16">
        <v>749</v>
      </c>
      <c r="C51" s="10">
        <v>42692</v>
      </c>
      <c r="D51" s="6">
        <v>42703</v>
      </c>
      <c r="E51" s="20">
        <v>236.36</v>
      </c>
      <c r="F51" s="8">
        <v>30</v>
      </c>
      <c r="G51" s="10">
        <f t="shared" si="6"/>
        <v>42733</v>
      </c>
      <c r="H51" s="12">
        <v>921</v>
      </c>
      <c r="I51" s="6">
        <v>42714</v>
      </c>
      <c r="J51" s="9">
        <f t="shared" si="7"/>
        <v>-19</v>
      </c>
      <c r="K51" s="3">
        <f t="shared" si="8"/>
        <v>-4490.84</v>
      </c>
    </row>
    <row r="52" spans="1:11" ht="14.25">
      <c r="A52" s="16" t="s">
        <v>38</v>
      </c>
      <c r="B52" s="11" t="s">
        <v>89</v>
      </c>
      <c r="C52" s="10">
        <v>42684</v>
      </c>
      <c r="D52" s="6">
        <v>42704</v>
      </c>
      <c r="E52" s="20">
        <v>30.56</v>
      </c>
      <c r="F52" s="8">
        <v>30</v>
      </c>
      <c r="G52" s="10">
        <f t="shared" si="6"/>
        <v>42734</v>
      </c>
      <c r="H52" s="12">
        <v>922</v>
      </c>
      <c r="I52" s="6">
        <v>42714</v>
      </c>
      <c r="J52" s="9">
        <f t="shared" si="7"/>
        <v>-20</v>
      </c>
      <c r="K52" s="3">
        <f t="shared" si="8"/>
        <v>-611.1999999999999</v>
      </c>
    </row>
    <row r="53" spans="1:11" ht="28.5">
      <c r="A53" s="21" t="s">
        <v>90</v>
      </c>
      <c r="B53" s="11" t="s">
        <v>91</v>
      </c>
      <c r="C53" s="10">
        <v>42679</v>
      </c>
      <c r="D53" s="6">
        <v>42705</v>
      </c>
      <c r="E53" s="19">
        <v>60</v>
      </c>
      <c r="F53" s="8">
        <v>30</v>
      </c>
      <c r="G53" s="10">
        <f t="shared" si="6"/>
        <v>42735</v>
      </c>
      <c r="H53" s="12">
        <v>923</v>
      </c>
      <c r="I53" s="6">
        <v>42714</v>
      </c>
      <c r="J53" s="9">
        <f t="shared" si="7"/>
        <v>-21</v>
      </c>
      <c r="K53" s="3">
        <f t="shared" si="8"/>
        <v>-1260</v>
      </c>
    </row>
    <row r="54" spans="1:11" ht="28.5">
      <c r="A54" s="21" t="s">
        <v>92</v>
      </c>
      <c r="B54" s="11" t="s">
        <v>93</v>
      </c>
      <c r="C54" s="10">
        <v>42704</v>
      </c>
      <c r="D54" s="6">
        <v>42713</v>
      </c>
      <c r="E54" s="19">
        <v>33.98</v>
      </c>
      <c r="F54" s="8">
        <v>30</v>
      </c>
      <c r="G54" s="10">
        <f t="shared" si="6"/>
        <v>42743</v>
      </c>
      <c r="H54" s="12">
        <v>924</v>
      </c>
      <c r="I54" s="6">
        <v>42714</v>
      </c>
      <c r="J54" s="9">
        <f t="shared" si="7"/>
        <v>-29</v>
      </c>
      <c r="K54" s="3">
        <f t="shared" si="8"/>
        <v>-985.42</v>
      </c>
    </row>
    <row r="55" spans="1:11" ht="28.5">
      <c r="A55" s="21" t="s">
        <v>92</v>
      </c>
      <c r="B55" s="11" t="s">
        <v>94</v>
      </c>
      <c r="C55" s="10">
        <v>42704</v>
      </c>
      <c r="D55" s="6">
        <v>42705</v>
      </c>
      <c r="E55" s="19">
        <v>124.8</v>
      </c>
      <c r="F55" s="8">
        <v>30</v>
      </c>
      <c r="G55" s="10">
        <f t="shared" si="6"/>
        <v>42735</v>
      </c>
      <c r="H55" s="12">
        <v>925</v>
      </c>
      <c r="I55" s="6">
        <v>42714</v>
      </c>
      <c r="J55" s="9">
        <f t="shared" si="7"/>
        <v>-21</v>
      </c>
      <c r="K55" s="3">
        <f t="shared" si="8"/>
        <v>-2620.7999999999997</v>
      </c>
    </row>
    <row r="56" spans="1:11" ht="28.5">
      <c r="A56" s="21" t="s">
        <v>92</v>
      </c>
      <c r="B56" s="11" t="s">
        <v>95</v>
      </c>
      <c r="C56" s="10">
        <v>42704</v>
      </c>
      <c r="D56" s="6">
        <v>42705</v>
      </c>
      <c r="E56" s="19">
        <v>236.4</v>
      </c>
      <c r="F56" s="8">
        <v>30</v>
      </c>
      <c r="G56" s="10">
        <f t="shared" si="6"/>
        <v>42735</v>
      </c>
      <c r="H56" s="12">
        <v>925</v>
      </c>
      <c r="I56" s="6">
        <v>42714</v>
      </c>
      <c r="J56" s="9">
        <f t="shared" si="7"/>
        <v>-21</v>
      </c>
      <c r="K56" s="3">
        <f t="shared" si="8"/>
        <v>-4964.400000000001</v>
      </c>
    </row>
    <row r="57" spans="1:11" ht="14.25">
      <c r="A57" s="16" t="s">
        <v>96</v>
      </c>
      <c r="B57" s="11" t="s">
        <v>97</v>
      </c>
      <c r="C57" s="10">
        <v>42704</v>
      </c>
      <c r="D57" s="6">
        <v>42709</v>
      </c>
      <c r="E57" s="19">
        <v>226.65</v>
      </c>
      <c r="F57" s="8">
        <v>30</v>
      </c>
      <c r="G57" s="10">
        <f t="shared" si="6"/>
        <v>42739</v>
      </c>
      <c r="H57" s="12">
        <v>926</v>
      </c>
      <c r="I57" s="6">
        <v>42714</v>
      </c>
      <c r="J57" s="9">
        <f t="shared" si="7"/>
        <v>-25</v>
      </c>
      <c r="K57" s="3">
        <f t="shared" si="8"/>
        <v>-5666.25</v>
      </c>
    </row>
    <row r="58" spans="1:11" ht="14.25">
      <c r="A58" s="16" t="s">
        <v>98</v>
      </c>
      <c r="B58" s="11" t="s">
        <v>99</v>
      </c>
      <c r="C58" s="10">
        <v>42643</v>
      </c>
      <c r="D58" s="6">
        <v>42709</v>
      </c>
      <c r="E58" s="19">
        <v>397.5</v>
      </c>
      <c r="F58" s="8">
        <v>30</v>
      </c>
      <c r="G58" s="10">
        <f t="shared" si="6"/>
        <v>42739</v>
      </c>
      <c r="H58" s="12">
        <v>927</v>
      </c>
      <c r="I58" s="6">
        <v>42714</v>
      </c>
      <c r="J58" s="9">
        <f t="shared" si="7"/>
        <v>-25</v>
      </c>
      <c r="K58" s="3">
        <f t="shared" si="8"/>
        <v>-9937.5</v>
      </c>
    </row>
    <row r="59" spans="1:11" ht="14.25">
      <c r="A59" s="16" t="s">
        <v>100</v>
      </c>
      <c r="B59" s="11" t="s">
        <v>101</v>
      </c>
      <c r="C59" s="10">
        <v>42674</v>
      </c>
      <c r="D59" s="6">
        <v>42709</v>
      </c>
      <c r="E59" s="19">
        <v>435</v>
      </c>
      <c r="F59" s="8">
        <v>30</v>
      </c>
      <c r="G59" s="10">
        <f t="shared" si="6"/>
        <v>42739</v>
      </c>
      <c r="H59" s="12">
        <v>928</v>
      </c>
      <c r="I59" s="6">
        <v>42714</v>
      </c>
      <c r="J59" s="9">
        <f t="shared" si="7"/>
        <v>-25</v>
      </c>
      <c r="K59" s="3">
        <f t="shared" si="8"/>
        <v>-10875</v>
      </c>
    </row>
    <row r="60" spans="1:11" ht="14.25">
      <c r="A60" s="11" t="s">
        <v>106</v>
      </c>
      <c r="B60" s="11" t="s">
        <v>105</v>
      </c>
      <c r="C60" s="10">
        <v>42710</v>
      </c>
      <c r="D60" s="6">
        <v>42710</v>
      </c>
      <c r="E60" s="19">
        <v>121</v>
      </c>
      <c r="F60" s="8">
        <v>30</v>
      </c>
      <c r="G60" s="10">
        <f>D60+F60</f>
        <v>42740</v>
      </c>
      <c r="H60" s="12">
        <v>929</v>
      </c>
      <c r="I60" s="6">
        <v>42714</v>
      </c>
      <c r="J60" s="9">
        <f>I60-G60</f>
        <v>-26</v>
      </c>
      <c r="K60" s="3">
        <f>J60*E60</f>
        <v>-3146</v>
      </c>
    </row>
    <row r="61" spans="1:11" ht="14.25">
      <c r="A61" s="11" t="s">
        <v>102</v>
      </c>
      <c r="B61" s="16">
        <v>9</v>
      </c>
      <c r="C61" s="10">
        <v>42702</v>
      </c>
      <c r="D61" s="6">
        <v>42709</v>
      </c>
      <c r="E61" s="19">
        <v>75</v>
      </c>
      <c r="F61" s="8">
        <v>30</v>
      </c>
      <c r="G61" s="10">
        <f>D61+F61</f>
        <v>42739</v>
      </c>
      <c r="H61" s="12">
        <v>930</v>
      </c>
      <c r="I61" s="6">
        <v>42714</v>
      </c>
      <c r="J61" s="9">
        <f>I61-G61</f>
        <v>-25</v>
      </c>
      <c r="K61" s="3">
        <f>J61*E61</f>
        <v>-1875</v>
      </c>
    </row>
    <row r="62" spans="1:11" ht="14.25">
      <c r="A62" s="11" t="s">
        <v>103</v>
      </c>
      <c r="B62" s="11" t="s">
        <v>104</v>
      </c>
      <c r="C62" s="10">
        <v>42704</v>
      </c>
      <c r="D62" s="6">
        <v>42712</v>
      </c>
      <c r="E62" s="19">
        <v>150</v>
      </c>
      <c r="F62" s="8">
        <v>30</v>
      </c>
      <c r="G62" s="10">
        <f>D62+F62</f>
        <v>42742</v>
      </c>
      <c r="H62" s="12">
        <v>931</v>
      </c>
      <c r="I62" s="6">
        <v>42714</v>
      </c>
      <c r="J62" s="9">
        <f>I62-G62</f>
        <v>-28</v>
      </c>
      <c r="K62" s="3">
        <f>J62*E62</f>
        <v>-4200</v>
      </c>
    </row>
    <row r="63" spans="1:11" ht="14.25">
      <c r="A63" s="11" t="s">
        <v>68</v>
      </c>
      <c r="B63" s="11" t="s">
        <v>107</v>
      </c>
      <c r="C63" s="10">
        <v>42704</v>
      </c>
      <c r="D63" s="6">
        <v>42706</v>
      </c>
      <c r="E63" s="19">
        <v>1900</v>
      </c>
      <c r="F63" s="8">
        <v>30</v>
      </c>
      <c r="G63" s="10">
        <f>D63+F63</f>
        <v>42736</v>
      </c>
      <c r="H63" s="12">
        <v>932</v>
      </c>
      <c r="I63" s="6">
        <v>42714</v>
      </c>
      <c r="J63" s="9">
        <f>I63-G63</f>
        <v>-22</v>
      </c>
      <c r="K63" s="3">
        <f>J63*E63</f>
        <v>-41800</v>
      </c>
    </row>
    <row r="64" spans="1:11" ht="42.75">
      <c r="A64" s="21" t="s">
        <v>108</v>
      </c>
      <c r="B64" s="11">
        <v>5</v>
      </c>
      <c r="C64" s="10">
        <v>42445</v>
      </c>
      <c r="D64" s="6">
        <v>42711</v>
      </c>
      <c r="E64" s="19">
        <v>1181.82</v>
      </c>
      <c r="F64" s="8">
        <v>30</v>
      </c>
      <c r="G64" s="10">
        <f t="shared" si="6"/>
        <v>42741</v>
      </c>
      <c r="H64" s="12">
        <v>933</v>
      </c>
      <c r="I64" s="6">
        <v>42714</v>
      </c>
      <c r="J64" s="9">
        <f t="shared" si="7"/>
        <v>-27</v>
      </c>
      <c r="K64" s="3">
        <f t="shared" si="8"/>
        <v>-31909.14</v>
      </c>
    </row>
    <row r="65" spans="1:11" ht="14.25">
      <c r="A65" s="11"/>
      <c r="B65" s="11"/>
      <c r="C65" s="10"/>
      <c r="D65" s="6"/>
      <c r="E65" s="19"/>
      <c r="F65" s="8"/>
      <c r="G65" s="10">
        <f t="shared" si="6"/>
        <v>0</v>
      </c>
      <c r="H65" s="12"/>
      <c r="I65" s="6"/>
      <c r="J65" s="9">
        <f t="shared" si="7"/>
        <v>0</v>
      </c>
      <c r="K65" s="3">
        <f t="shared" si="8"/>
        <v>0</v>
      </c>
    </row>
    <row r="66" spans="1:11" ht="14.25">
      <c r="A66" s="11"/>
      <c r="B66" s="11"/>
      <c r="C66" s="10"/>
      <c r="D66" s="6"/>
      <c r="E66" s="7"/>
      <c r="F66" s="8"/>
      <c r="G66" s="10">
        <f t="shared" si="6"/>
        <v>0</v>
      </c>
      <c r="H66" s="12"/>
      <c r="I66" s="6"/>
      <c r="J66" s="9">
        <f t="shared" si="7"/>
        <v>0</v>
      </c>
      <c r="K66" s="3">
        <f t="shared" si="8"/>
        <v>0</v>
      </c>
    </row>
    <row r="67" spans="1:11" ht="14.25">
      <c r="A67" s="11"/>
      <c r="B67" s="11"/>
      <c r="C67" s="10"/>
      <c r="D67" s="6"/>
      <c r="E67" s="7"/>
      <c r="F67" s="8"/>
      <c r="G67" s="10">
        <f t="shared" si="6"/>
        <v>0</v>
      </c>
      <c r="H67" s="12"/>
      <c r="I67" s="6"/>
      <c r="J67" s="9">
        <f t="shared" si="7"/>
        <v>0</v>
      </c>
      <c r="K67" s="3">
        <f t="shared" si="8"/>
        <v>0</v>
      </c>
    </row>
    <row r="68" spans="1:11" ht="14.25">
      <c r="A68" s="11"/>
      <c r="B68" s="11"/>
      <c r="C68" s="10"/>
      <c r="D68" s="6"/>
      <c r="E68" s="7"/>
      <c r="F68" s="8"/>
      <c r="G68" s="10">
        <f>D68+F68</f>
        <v>0</v>
      </c>
      <c r="H68" s="12"/>
      <c r="I68" s="6"/>
      <c r="J68" s="9">
        <f>I68-G68</f>
        <v>0</v>
      </c>
      <c r="K68" s="3">
        <f>J68*E68</f>
        <v>0</v>
      </c>
    </row>
    <row r="69" spans="1:11" ht="14.25">
      <c r="A69" s="11"/>
      <c r="B69" s="11"/>
      <c r="C69" s="10"/>
      <c r="D69" s="6"/>
      <c r="E69" s="7"/>
      <c r="F69" s="8"/>
      <c r="G69" s="10">
        <f>D69+F69</f>
        <v>0</v>
      </c>
      <c r="H69" s="12"/>
      <c r="I69" s="6"/>
      <c r="J69" s="9">
        <f>I69-G69</f>
        <v>0</v>
      </c>
      <c r="K69" s="3">
        <f>J69*E69</f>
        <v>0</v>
      </c>
    </row>
    <row r="70" spans="1:11" ht="14.25">
      <c r="A70" s="11"/>
      <c r="B70" s="11"/>
      <c r="C70" s="10"/>
      <c r="D70" s="6"/>
      <c r="E70" s="7"/>
      <c r="F70" s="8"/>
      <c r="G70" s="10">
        <f>D70+F70</f>
        <v>0</v>
      </c>
      <c r="H70" s="12"/>
      <c r="I70" s="6"/>
      <c r="J70" s="9">
        <f>I70-G70</f>
        <v>0</v>
      </c>
      <c r="K70" s="3">
        <f>J70*E70</f>
        <v>0</v>
      </c>
    </row>
    <row r="71" spans="1:11" ht="14.25">
      <c r="A71" s="11"/>
      <c r="B71" s="11"/>
      <c r="C71" s="10"/>
      <c r="D71" s="6"/>
      <c r="E71" s="7"/>
      <c r="F71" s="8"/>
      <c r="G71" s="10">
        <f>D71+F71</f>
        <v>0</v>
      </c>
      <c r="H71" s="12"/>
      <c r="I71" s="6"/>
      <c r="J71" s="9">
        <f>I71-G71</f>
        <v>0</v>
      </c>
      <c r="K71" s="3">
        <f>J71*E71</f>
        <v>0</v>
      </c>
    </row>
    <row r="72" spans="1:11" ht="14.25">
      <c r="A72" s="29" t="s">
        <v>23</v>
      </c>
      <c r="B72" s="30"/>
      <c r="C72" s="31"/>
      <c r="D72" s="11"/>
      <c r="E72" s="14">
        <f>SUM(E5:E71)</f>
        <v>53311.72000000001</v>
      </c>
      <c r="F72" s="11"/>
      <c r="G72" s="11"/>
      <c r="H72" s="11"/>
      <c r="I72" s="11"/>
      <c r="J72" s="2"/>
      <c r="K72" s="14">
        <f>SUM(K5:K71)</f>
        <v>-726565.2799999999</v>
      </c>
    </row>
    <row r="73" spans="1:11" ht="15">
      <c r="A73" s="25" t="s">
        <v>22</v>
      </c>
      <c r="B73" s="26"/>
      <c r="C73" s="26"/>
      <c r="D73" s="26"/>
      <c r="E73" s="26"/>
      <c r="F73" s="26"/>
      <c r="G73" s="26"/>
      <c r="H73" s="26"/>
      <c r="I73" s="26"/>
      <c r="J73" s="27"/>
      <c r="K73" s="15">
        <f>K72/E72</f>
        <v>-13.628621999065118</v>
      </c>
    </row>
    <row r="75" spans="1:11" ht="14.25">
      <c r="A75" s="23" t="s">
        <v>30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4.25">
      <c r="A76" s="2" t="s">
        <v>24</v>
      </c>
      <c r="B76" s="23" t="s">
        <v>25</v>
      </c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4.25">
      <c r="A77" s="2" t="s">
        <v>3</v>
      </c>
      <c r="B77" s="23" t="s">
        <v>26</v>
      </c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4.25">
      <c r="A78" s="2" t="s">
        <v>4</v>
      </c>
      <c r="B78" s="23" t="s">
        <v>27</v>
      </c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4.25">
      <c r="A79" s="2" t="s">
        <v>5</v>
      </c>
      <c r="B79" s="23" t="s">
        <v>31</v>
      </c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4.25">
      <c r="A80" s="2" t="s">
        <v>8</v>
      </c>
      <c r="B80" s="23" t="s">
        <v>28</v>
      </c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4.25">
      <c r="A81" s="13" t="s">
        <v>10</v>
      </c>
      <c r="B81" s="23" t="s">
        <v>29</v>
      </c>
      <c r="C81" s="23"/>
      <c r="D81" s="23"/>
      <c r="E81" s="23"/>
      <c r="F81" s="23"/>
      <c r="G81" s="23"/>
      <c r="H81" s="23"/>
      <c r="I81" s="23"/>
      <c r="J81" s="23"/>
      <c r="K81" s="23"/>
    </row>
  </sheetData>
  <sheetProtection password="C1AA" sheet="1"/>
  <mergeCells count="11">
    <mergeCell ref="A1:K1"/>
    <mergeCell ref="A73:J73"/>
    <mergeCell ref="A2:K2"/>
    <mergeCell ref="A72:C72"/>
    <mergeCell ref="A75:K75"/>
    <mergeCell ref="B81:K81"/>
    <mergeCell ref="B76:K76"/>
    <mergeCell ref="B77:K77"/>
    <mergeCell ref="B78:K78"/>
    <mergeCell ref="B79:K79"/>
    <mergeCell ref="B80:K80"/>
  </mergeCells>
  <printOptions/>
  <pageMargins left="0.7" right="0.7" top="0.75" bottom="0.75" header="0.3" footer="0.3"/>
  <pageSetup horizontalDpi="600" verticalDpi="600" orientation="landscape" paperSize="9" r:id="rId1"/>
  <ignoredErrors>
    <ignoredError sqref="K7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TamaraC</cp:lastModifiedBy>
  <cp:lastPrinted>2015-03-03T15:06:09Z</cp:lastPrinted>
  <dcterms:created xsi:type="dcterms:W3CDTF">2015-01-21T13:26:29Z</dcterms:created>
  <dcterms:modified xsi:type="dcterms:W3CDTF">2017-01-26T21:03:40Z</dcterms:modified>
  <cp:category/>
  <cp:version/>
  <cp:contentType/>
  <cp:contentStatus/>
  <cp:revision>1</cp:revision>
</cp:coreProperties>
</file>