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<sst xmlns="http://schemas.openxmlformats.org/spreadsheetml/2006/main" count="90" uniqueCount="72">
  <si>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</si>
  <si>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</si>
  <si>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</si>
  <si>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</si>
  <si>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</si>
  <si>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</si>
  <si>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</si>
  <si>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</si>
  <si>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</si>
  <si>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</si>
  <si>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</si>
  <si>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N. Fornitore</t>
  </si>
  <si>
    <t>Data fattura</t>
  </si>
  <si>
    <t>Data arrivo fattura</t>
  </si>
  <si>
    <t>Importo fattura</t>
  </si>
  <si>
    <t>Scadenza    (D+F)</t>
  </si>
  <si>
    <t>Ritardo/anticipo pagamento            (I-G)</t>
  </si>
  <si>
    <t>Coefficiente              (L*E)</t>
  </si>
  <si>
    <t xml:space="preserve">Numero fattura </t>
  </si>
  <si>
    <t>Termine di pag.to in gg.</t>
  </si>
  <si>
    <t>Num.ro mand.</t>
  </si>
  <si>
    <t>Data pag.to</t>
  </si>
  <si>
    <t>Indicatore di Tempestività dei pagamenti</t>
  </si>
  <si>
    <t>TOTALI</t>
  </si>
  <si>
    <t>colonna</t>
  </si>
  <si>
    <t>descrizione</t>
  </si>
  <si>
    <t>La data di arrivo della fattura elettronica desumibile da fatture ricevute del Sidi colonna data ricezione</t>
  </si>
  <si>
    <t>Indicare la parte imponibile per le fatture soggette allo Split Payment</t>
  </si>
  <si>
    <t>Indicare la data del mandato di pagamento</t>
  </si>
  <si>
    <t>E' calcolato dalla procedura</t>
  </si>
  <si>
    <r>
      <t>LEGENDA                    (</t>
    </r>
    <r>
      <rPr>
        <sz val="11"/>
        <color indexed="10"/>
        <rFont val="MS Sans Serif1"/>
        <family val="0"/>
      </rPr>
      <t>i campi Data vanno digitati esclusivamente nel formato gg/mm/aa es.: 15/02/15</t>
    </r>
    <r>
      <rPr>
        <sz val="11"/>
        <color theme="1"/>
        <rFont val="MS Sans Serif1"/>
        <family val="0"/>
      </rPr>
      <t>)</t>
    </r>
  </si>
  <si>
    <t>Il pagamento predefinito è per legge 30 gg dalla ricezione, salvo diverso accordo con il fornitore (massimo 60 gg).</t>
  </si>
  <si>
    <t xml:space="preserve">Puzzo </t>
  </si>
  <si>
    <t>7-FE2016</t>
  </si>
  <si>
    <t>RICOH ITALIA</t>
  </si>
  <si>
    <t>G.L. INFORMATICA</t>
  </si>
  <si>
    <t>I.M.G.G.</t>
  </si>
  <si>
    <t>Y/0000047</t>
  </si>
  <si>
    <t>STAZIONE DI SERVIZIO ESSI DI FILIPPO GIANNINI</t>
  </si>
  <si>
    <t>DITTA VITI AZZEGLIO SNC DI VITI A E G</t>
  </si>
  <si>
    <t>00012/04</t>
  </si>
  <si>
    <t>AICA</t>
  </si>
  <si>
    <t>BRICOLARGE SRL</t>
  </si>
  <si>
    <t>CAPRIOLO SOLUTIONS SRL</t>
  </si>
  <si>
    <t>140246/PA</t>
  </si>
  <si>
    <t>140247/PA</t>
  </si>
  <si>
    <t>2418/PA/2016</t>
  </si>
  <si>
    <t xml:space="preserve">LA NUOVA FERRAMENTARIA </t>
  </si>
  <si>
    <t>FIORELLA GIOVANNI</t>
  </si>
  <si>
    <t>16/06/216</t>
  </si>
  <si>
    <t xml:space="preserve">I VIAGGI DI CHIARA E MARZIA </t>
  </si>
  <si>
    <t>000001-2016</t>
  </si>
  <si>
    <t xml:space="preserve">ARUBA SPA </t>
  </si>
  <si>
    <t>2016PA0009320</t>
  </si>
  <si>
    <t>2815/PA/2016</t>
  </si>
  <si>
    <t>Y/0000057</t>
  </si>
  <si>
    <t>COESO</t>
  </si>
  <si>
    <t>EDIZIONE CENTRO STUDI ERICKSON</t>
  </si>
  <si>
    <t>CORTI</t>
  </si>
  <si>
    <t>01,-2016</t>
  </si>
  <si>
    <t>MASTER TRAINING</t>
  </si>
  <si>
    <t>Y/0000069</t>
  </si>
  <si>
    <t>8 pa</t>
  </si>
  <si>
    <t>GRAPHILAND</t>
  </si>
  <si>
    <t>48/9</t>
  </si>
  <si>
    <t>667./668.</t>
  </si>
  <si>
    <t>LUCHERINI ELEONORA</t>
  </si>
  <si>
    <t>ROMUALDI ANTONIO</t>
  </si>
  <si>
    <t>1/PA</t>
  </si>
  <si>
    <t>CENTRO FORNITURE SNC DI COSTA M. E SCALIATI G</t>
  </si>
  <si>
    <t>00400/PA</t>
  </si>
  <si>
    <t>Indicatore trimestrale di tempestivita' dei pagamenti - Trimestre Luglio - Agosto - Settembre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</si>
</sst>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&quot;;&quot;-&quot;#,##0.00&quot; &quot;;&quot; -&quot;#&quot; &quot;;@&quot; &quot;"/>
    <numFmt numFmtId="165" formatCode="[$€-410]&quot; &quot;#,##0.00;[Red]&quot;-&quot;[$€-410]&quot; &quot;#,##0.00"/>
    <numFmt numFmtId="166" formatCode="[$-410]dddd\ d\ mmmm\ yyyy"/>
    <numFmt numFmtId="167" formatCode="dd/mm/yy;@"/>
    <numFmt numFmtId="168" formatCode="d/m/yyyy;@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mmm\-yyyy"/>
    <numFmt numFmtId="174" formatCode="&quot;Attivo&quot;;&quot;Attivo&quot;;&quot;Disattivo&quot;"/>
  </numFmts>
  <fonts count="55">
    <font>
      <sz val="11"/>
      <color theme="1"/>
      <name val="MS Sans Serif1"/>
      <family val="0"/>
    </font>
    <font>
      <sz val="11"/>
      <color indexed="8"/>
      <name val="Calibri"/>
      <family val="2"/>
    </font>
    <font>
      <sz val="11"/>
      <color indexed="10"/>
      <name val="MS Sans Serif1"/>
      <family val="0"/>
    </font>
    <font>
      <sz val="11"/>
      <color indexed="8"/>
      <name val="MS Sans Serif1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MS Sans Serif1"/>
      <family val="0"/>
    </font>
    <font>
      <u val="single"/>
      <sz val="11"/>
      <color indexed="20"/>
      <name val="MS Sans Serif1"/>
      <family val="0"/>
    </font>
    <font>
      <b/>
      <i/>
      <sz val="16"/>
      <color indexed="8"/>
      <name val="MS Sans Serif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MS Sans Serif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3"/>
      <color indexed="8"/>
      <name val="Calibri"/>
      <family val="2"/>
    </font>
    <font>
      <b/>
      <sz val="11"/>
      <color indexed="8"/>
      <name val="MS Sans Serif1"/>
      <family val="0"/>
    </font>
    <font>
      <sz val="10"/>
      <color indexed="8"/>
      <name val="MS Sans Serif1"/>
      <family val="0"/>
    </font>
    <font>
      <b/>
      <sz val="11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MS Sans Serif1"/>
      <family val="0"/>
    </font>
    <font>
      <u val="single"/>
      <sz val="11"/>
      <color theme="11"/>
      <name val="MS Sans Serif1"/>
      <family val="0"/>
    </font>
    <font>
      <b/>
      <i/>
      <sz val="16"/>
      <color theme="1"/>
      <name val="MS Sans Serif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MS Sans Serif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MS Sans Serif"/>
      <family val="2"/>
    </font>
    <font>
      <b/>
      <sz val="13"/>
      <color rgb="FF000000"/>
      <name val="Calibri"/>
      <family val="2"/>
    </font>
    <font>
      <b/>
      <sz val="11"/>
      <color theme="1"/>
      <name val="MS Sans Serif1"/>
      <family val="0"/>
    </font>
    <font>
      <sz val="10"/>
      <color theme="1"/>
      <name val="MS Sans Serif1"/>
      <family val="0"/>
    </font>
    <font>
      <b/>
      <sz val="11"/>
      <color theme="1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>
      <alignment/>
      <protection/>
    </xf>
    <xf numFmtId="0" fontId="36" fillId="0" borderId="0">
      <alignment horizontal="center"/>
      <protection/>
    </xf>
    <xf numFmtId="0" fontId="36" fillId="0" borderId="0">
      <alignment horizontal="center" textRotation="90"/>
      <protection/>
    </xf>
    <xf numFmtId="0" fontId="37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8" fillId="29" borderId="0" applyNumberFormat="0" applyBorder="0" applyAlignment="0" applyProtection="0"/>
    <xf numFmtId="0" fontId="29" fillId="30" borderId="4" applyNumberFormat="0" applyFont="0" applyAlignment="0" applyProtection="0"/>
    <xf numFmtId="0" fontId="39" fillId="20" borderId="5" applyNumberFormat="0" applyAlignment="0" applyProtection="0"/>
    <xf numFmtId="9" fontId="29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0" applyNumberFormat="1" applyBorder="1" applyAlignment="1">
      <alignment/>
    </xf>
    <xf numFmtId="0" fontId="51" fillId="33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center" wrapText="1"/>
    </xf>
    <xf numFmtId="167" fontId="0" fillId="34" borderId="11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67" fontId="0" fillId="35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3" fontId="0" fillId="36" borderId="11" xfId="0" applyNumberFormat="1" applyFill="1" applyBorder="1" applyAlignment="1">
      <alignment/>
    </xf>
    <xf numFmtId="43" fontId="52" fillId="37" borderId="11" xfId="0" applyNumberFormat="1" applyFont="1" applyFill="1" applyBorder="1" applyAlignment="1">
      <alignment/>
    </xf>
    <xf numFmtId="1" fontId="0" fillId="35" borderId="11" xfId="0" applyNumberForma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left" vertical="center" wrapText="1"/>
    </xf>
    <xf numFmtId="167" fontId="0" fillId="35" borderId="11" xfId="0" applyNumberFormat="1" applyFill="1" applyBorder="1" applyAlignment="1">
      <alignment horizontal="right"/>
    </xf>
    <xf numFmtId="17" fontId="0" fillId="35" borderId="11" xfId="0" applyNumberFormat="1" applyFill="1" applyBorder="1" applyAlignment="1">
      <alignment horizontal="left"/>
    </xf>
    <xf numFmtId="1" fontId="0" fillId="35" borderId="11" xfId="0" applyNumberFormat="1" applyFill="1" applyBorder="1" applyAlignment="1">
      <alignment horizontal="center"/>
    </xf>
    <xf numFmtId="0" fontId="53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54" fillId="0" borderId="13" xfId="0" applyFont="1" applyFill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_BuiltIn_Comma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:K1"/>
    </sheetView>
  </sheetViews>
  <sheetFormatPr defaultColWidth="8.796875" defaultRowHeight="14.25"/>
  <cols>
    <col min="1" max="1" width="18.69921875" style="0" bestFit="1" customWidth="1"/>
    <col min="2" max="2" width="14.3984375" style="0" bestFit="1" customWidth="1"/>
    <col min="3" max="4" width="9.69921875" style="0" customWidth="1"/>
    <col min="5" max="5" width="10.19921875" style="0" customWidth="1"/>
    <col min="6" max="6" width="9" style="0" customWidth="1"/>
    <col min="7" max="7" width="9.19921875" style="0" customWidth="1"/>
    <col min="8" max="8" width="8.3984375" style="0" bestFit="1" customWidth="1"/>
    <col min="9" max="9" width="9.69921875" style="0" customWidth="1"/>
    <col min="10" max="10" width="12" style="0" customWidth="1"/>
    <col min="11" max="11" width="13" style="0" customWidth="1"/>
  </cols>
  <sheetData>
    <row r="1" spans="1:11" ht="14.25">
      <c r="A1" s="24" t="s">
        <v>71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</row>
    <row r="4" spans="1:11" ht="78" customHeight="1">
      <c r="A4" s="4" t="s">
        <v>11</v>
      </c>
      <c r="B4" s="4" t="s">
        <v>18</v>
      </c>
      <c r="C4" s="4" t="s">
        <v>12</v>
      </c>
      <c r="D4" s="4" t="s">
        <v>13</v>
      </c>
      <c r="E4" s="5" t="s">
        <v>14</v>
      </c>
      <c r="F4" s="4" t="s">
        <v>19</v>
      </c>
      <c r="G4" s="4" t="s">
        <v>15</v>
      </c>
      <c r="H4" s="4" t="s">
        <v>20</v>
      </c>
      <c r="I4" s="4" t="s">
        <v>21</v>
      </c>
      <c r="J4" s="4" t="s">
        <v>16</v>
      </c>
      <c r="K4" s="5" t="s">
        <v>17</v>
      </c>
    </row>
    <row r="5" spans="1:11" ht="14.25">
      <c r="A5" s="11" t="s">
        <v>32</v>
      </c>
      <c r="B5" s="11" t="s">
        <v>33</v>
      </c>
      <c r="C5" s="10">
        <v>42507</v>
      </c>
      <c r="D5" s="6">
        <v>42507</v>
      </c>
      <c r="E5" s="7">
        <v>366</v>
      </c>
      <c r="F5" s="8">
        <v>30</v>
      </c>
      <c r="G5" s="10">
        <f>D5+F5</f>
        <v>42537</v>
      </c>
      <c r="H5" s="12">
        <v>525</v>
      </c>
      <c r="I5" s="6">
        <v>42556</v>
      </c>
      <c r="J5" s="9">
        <f>I5-G5</f>
        <v>19</v>
      </c>
      <c r="K5" s="3">
        <f>J5*E5</f>
        <v>6954</v>
      </c>
    </row>
    <row r="6" spans="1:11" ht="14.25">
      <c r="A6" s="11" t="s">
        <v>34</v>
      </c>
      <c r="B6" s="16">
        <v>166424101</v>
      </c>
      <c r="C6" s="10">
        <v>42542</v>
      </c>
      <c r="D6" s="6">
        <v>42543</v>
      </c>
      <c r="E6" s="7">
        <v>26.25</v>
      </c>
      <c r="F6" s="8">
        <v>30</v>
      </c>
      <c r="G6" s="10">
        <f aca="true" t="shared" si="0" ref="G6:G40">D6+F6</f>
        <v>42573</v>
      </c>
      <c r="H6" s="12">
        <v>550</v>
      </c>
      <c r="I6" s="6">
        <v>42571</v>
      </c>
      <c r="J6" s="9">
        <f aca="true" t="shared" si="1" ref="J6:J40">I6-G6</f>
        <v>-2</v>
      </c>
      <c r="K6" s="3">
        <f aca="true" t="shared" si="2" ref="K6:K40">J6*E6</f>
        <v>-52.5</v>
      </c>
    </row>
    <row r="7" spans="1:11" ht="14.25">
      <c r="A7" s="11" t="s">
        <v>34</v>
      </c>
      <c r="B7" s="17">
        <v>1664241102</v>
      </c>
      <c r="C7" s="10">
        <v>42542</v>
      </c>
      <c r="D7" s="6">
        <v>42543</v>
      </c>
      <c r="E7" s="7">
        <v>389.31</v>
      </c>
      <c r="F7" s="8">
        <v>30</v>
      </c>
      <c r="G7" s="10">
        <f t="shared" si="0"/>
        <v>42573</v>
      </c>
      <c r="H7" s="12">
        <v>550</v>
      </c>
      <c r="I7" s="6">
        <v>42571</v>
      </c>
      <c r="J7" s="9">
        <f t="shared" si="1"/>
        <v>-2</v>
      </c>
      <c r="K7" s="3">
        <f t="shared" si="2"/>
        <v>-778.62</v>
      </c>
    </row>
    <row r="8" spans="1:11" ht="14.25">
      <c r="A8" s="11" t="s">
        <v>35</v>
      </c>
      <c r="B8" s="17">
        <v>201</v>
      </c>
      <c r="C8" s="10">
        <v>42569</v>
      </c>
      <c r="D8" s="6">
        <v>42569</v>
      </c>
      <c r="E8" s="7">
        <v>800</v>
      </c>
      <c r="F8" s="8">
        <v>30</v>
      </c>
      <c r="G8" s="10">
        <f t="shared" si="0"/>
        <v>42599</v>
      </c>
      <c r="H8" s="12">
        <v>551</v>
      </c>
      <c r="I8" s="6">
        <v>42571</v>
      </c>
      <c r="J8" s="9">
        <f t="shared" si="1"/>
        <v>-28</v>
      </c>
      <c r="K8" s="3">
        <f t="shared" si="2"/>
        <v>-22400</v>
      </c>
    </row>
    <row r="9" spans="1:11" ht="14.25">
      <c r="A9" s="11" t="s">
        <v>42</v>
      </c>
      <c r="B9" s="17">
        <v>2416</v>
      </c>
      <c r="C9" s="10">
        <v>42543</v>
      </c>
      <c r="D9" s="6">
        <v>42544</v>
      </c>
      <c r="E9" s="7">
        <v>313.82</v>
      </c>
      <c r="F9" s="8">
        <v>30</v>
      </c>
      <c r="G9" s="10">
        <f>D9+F9</f>
        <v>42574</v>
      </c>
      <c r="H9" s="12">
        <v>552</v>
      </c>
      <c r="I9" s="6">
        <v>42571</v>
      </c>
      <c r="J9" s="9">
        <f>I9-G9</f>
        <v>-3</v>
      </c>
      <c r="K9" s="3">
        <f>J9*E9</f>
        <v>-941.46</v>
      </c>
    </row>
    <row r="10" spans="1:11" ht="14.25">
      <c r="A10" s="11" t="s">
        <v>42</v>
      </c>
      <c r="B10" s="17">
        <v>2417</v>
      </c>
      <c r="C10" s="10">
        <v>42543</v>
      </c>
      <c r="D10" s="6">
        <v>42545</v>
      </c>
      <c r="E10" s="7">
        <v>147.04</v>
      </c>
      <c r="F10" s="8">
        <v>30</v>
      </c>
      <c r="G10" s="10">
        <f t="shared" si="0"/>
        <v>42575</v>
      </c>
      <c r="H10" s="12">
        <v>552</v>
      </c>
      <c r="I10" s="6">
        <v>42571</v>
      </c>
      <c r="J10" s="9">
        <f t="shared" si="1"/>
        <v>-4</v>
      </c>
      <c r="K10" s="3">
        <f t="shared" si="2"/>
        <v>-588.16</v>
      </c>
    </row>
    <row r="11" spans="1:11" ht="42.75">
      <c r="A11" s="18" t="s">
        <v>39</v>
      </c>
      <c r="B11" s="11" t="s">
        <v>40</v>
      </c>
      <c r="C11" s="10">
        <v>42549</v>
      </c>
      <c r="D11" s="6">
        <v>42549</v>
      </c>
      <c r="E11" s="7">
        <v>997</v>
      </c>
      <c r="F11" s="8">
        <v>30</v>
      </c>
      <c r="G11" s="10">
        <f t="shared" si="0"/>
        <v>42579</v>
      </c>
      <c r="H11" s="12">
        <v>553</v>
      </c>
      <c r="I11" s="6">
        <v>42571</v>
      </c>
      <c r="J11" s="9">
        <f t="shared" si="1"/>
        <v>-8</v>
      </c>
      <c r="K11" s="3">
        <f t="shared" si="2"/>
        <v>-7976</v>
      </c>
    </row>
    <row r="12" spans="1:11" ht="14.25">
      <c r="A12" s="11" t="s">
        <v>41</v>
      </c>
      <c r="B12" s="17">
        <v>2650</v>
      </c>
      <c r="C12" s="10">
        <v>42549</v>
      </c>
      <c r="D12" s="6">
        <v>42552</v>
      </c>
      <c r="E12" s="7">
        <v>128.7</v>
      </c>
      <c r="F12" s="8">
        <v>30</v>
      </c>
      <c r="G12" s="10">
        <f t="shared" si="0"/>
        <v>42582</v>
      </c>
      <c r="H12" s="12">
        <v>554</v>
      </c>
      <c r="I12" s="6">
        <v>42571</v>
      </c>
      <c r="J12" s="9">
        <f t="shared" si="1"/>
        <v>-11</v>
      </c>
      <c r="K12" s="3">
        <f t="shared" si="2"/>
        <v>-1415.6999999999998</v>
      </c>
    </row>
    <row r="13" spans="1:11" ht="42.75">
      <c r="A13" s="18" t="s">
        <v>38</v>
      </c>
      <c r="B13" s="17">
        <v>124</v>
      </c>
      <c r="C13" s="10">
        <v>42552</v>
      </c>
      <c r="D13" s="6">
        <v>42553</v>
      </c>
      <c r="E13" s="7">
        <v>262.29</v>
      </c>
      <c r="F13" s="8">
        <v>30</v>
      </c>
      <c r="G13" s="10">
        <f t="shared" si="0"/>
        <v>42583</v>
      </c>
      <c r="H13" s="12">
        <v>555</v>
      </c>
      <c r="I13" s="6">
        <v>42571</v>
      </c>
      <c r="J13" s="9">
        <f t="shared" si="1"/>
        <v>-12</v>
      </c>
      <c r="K13" s="3">
        <f t="shared" si="2"/>
        <v>-3147.4800000000005</v>
      </c>
    </row>
    <row r="14" spans="1:11" ht="28.5">
      <c r="A14" s="18" t="s">
        <v>43</v>
      </c>
      <c r="B14" s="17" t="s">
        <v>44</v>
      </c>
      <c r="C14" s="10">
        <v>42551</v>
      </c>
      <c r="D14" s="6">
        <v>42555</v>
      </c>
      <c r="E14" s="7">
        <v>235</v>
      </c>
      <c r="F14" s="8">
        <v>30</v>
      </c>
      <c r="G14" s="10">
        <f t="shared" si="0"/>
        <v>42585</v>
      </c>
      <c r="H14" s="12">
        <v>556</v>
      </c>
      <c r="I14" s="6">
        <v>42571</v>
      </c>
      <c r="J14" s="9">
        <f t="shared" si="1"/>
        <v>-14</v>
      </c>
      <c r="K14" s="3">
        <f t="shared" si="2"/>
        <v>-3290</v>
      </c>
    </row>
    <row r="15" spans="1:11" ht="28.5">
      <c r="A15" s="18" t="s">
        <v>43</v>
      </c>
      <c r="B15" s="17" t="s">
        <v>45</v>
      </c>
      <c r="C15" s="10">
        <v>42551</v>
      </c>
      <c r="D15" s="6">
        <v>42555</v>
      </c>
      <c r="E15" s="7">
        <v>141</v>
      </c>
      <c r="F15" s="8">
        <v>30</v>
      </c>
      <c r="G15" s="10">
        <f t="shared" si="0"/>
        <v>42585</v>
      </c>
      <c r="H15" s="12">
        <v>556</v>
      </c>
      <c r="I15" s="6">
        <v>42571</v>
      </c>
      <c r="J15" s="9">
        <f t="shared" si="1"/>
        <v>-14</v>
      </c>
      <c r="K15" s="3">
        <f t="shared" si="2"/>
        <v>-1974</v>
      </c>
    </row>
    <row r="16" spans="1:11" ht="14.25">
      <c r="A16" s="11" t="s">
        <v>36</v>
      </c>
      <c r="B16" s="11" t="s">
        <v>37</v>
      </c>
      <c r="C16" s="10">
        <v>42551</v>
      </c>
      <c r="D16" s="6">
        <v>42560</v>
      </c>
      <c r="E16" s="7">
        <v>150</v>
      </c>
      <c r="F16" s="8">
        <v>30</v>
      </c>
      <c r="G16" s="10">
        <f t="shared" si="0"/>
        <v>42590</v>
      </c>
      <c r="H16" s="12">
        <v>557</v>
      </c>
      <c r="I16" s="6">
        <v>42571</v>
      </c>
      <c r="J16" s="9">
        <f t="shared" si="1"/>
        <v>-19</v>
      </c>
      <c r="K16" s="3">
        <f t="shared" si="2"/>
        <v>-2850</v>
      </c>
    </row>
    <row r="17" spans="1:11" ht="14.25">
      <c r="A17" s="11" t="s">
        <v>34</v>
      </c>
      <c r="B17" s="17">
        <v>169302602</v>
      </c>
      <c r="C17" s="10">
        <v>42558</v>
      </c>
      <c r="D17" s="6">
        <v>42571</v>
      </c>
      <c r="E17" s="7">
        <v>26.25</v>
      </c>
      <c r="F17" s="8">
        <v>30</v>
      </c>
      <c r="G17" s="10">
        <f t="shared" si="0"/>
        <v>42601</v>
      </c>
      <c r="H17" s="12">
        <v>559</v>
      </c>
      <c r="I17" s="6">
        <v>42580</v>
      </c>
      <c r="J17" s="9">
        <f t="shared" si="1"/>
        <v>-21</v>
      </c>
      <c r="K17" s="3">
        <f t="shared" si="2"/>
        <v>-551.25</v>
      </c>
    </row>
    <row r="18" spans="1:11" ht="28.5">
      <c r="A18" s="18" t="s">
        <v>47</v>
      </c>
      <c r="B18" s="11" t="s">
        <v>46</v>
      </c>
      <c r="C18" s="10">
        <v>42551</v>
      </c>
      <c r="D18" s="6">
        <v>42573</v>
      </c>
      <c r="E18" s="7">
        <v>95.7</v>
      </c>
      <c r="F18" s="8">
        <v>30</v>
      </c>
      <c r="G18" s="10">
        <f t="shared" si="0"/>
        <v>42603</v>
      </c>
      <c r="H18" s="12">
        <v>600</v>
      </c>
      <c r="I18" s="6">
        <v>42580</v>
      </c>
      <c r="J18" s="9">
        <f t="shared" si="1"/>
        <v>-23</v>
      </c>
      <c r="K18" s="3">
        <f t="shared" si="2"/>
        <v>-2201.1</v>
      </c>
    </row>
    <row r="19" spans="1:11" ht="14.25">
      <c r="A19" s="11" t="s">
        <v>48</v>
      </c>
      <c r="B19" s="17">
        <v>11</v>
      </c>
      <c r="C19" s="19" t="s">
        <v>49</v>
      </c>
      <c r="D19" s="6">
        <v>42573</v>
      </c>
      <c r="E19" s="7">
        <v>420</v>
      </c>
      <c r="F19" s="8">
        <v>30</v>
      </c>
      <c r="G19" s="10">
        <f t="shared" si="0"/>
        <v>42603</v>
      </c>
      <c r="H19" s="12">
        <v>601</v>
      </c>
      <c r="I19" s="6">
        <v>42580</v>
      </c>
      <c r="J19" s="9">
        <f t="shared" si="1"/>
        <v>-23</v>
      </c>
      <c r="K19" s="3">
        <f t="shared" si="2"/>
        <v>-9660</v>
      </c>
    </row>
    <row r="20" spans="1:11" ht="14.25">
      <c r="A20" s="11" t="s">
        <v>34</v>
      </c>
      <c r="B20" s="17">
        <v>169314024</v>
      </c>
      <c r="C20" s="10">
        <v>42574</v>
      </c>
      <c r="D20" s="6">
        <v>42578</v>
      </c>
      <c r="E20" s="7">
        <v>1150.47</v>
      </c>
      <c r="F20" s="8">
        <v>30</v>
      </c>
      <c r="G20" s="10">
        <f t="shared" si="0"/>
        <v>42608</v>
      </c>
      <c r="H20" s="12">
        <v>602</v>
      </c>
      <c r="I20" s="6">
        <v>42580</v>
      </c>
      <c r="J20" s="9">
        <f t="shared" si="1"/>
        <v>-28</v>
      </c>
      <c r="K20" s="3">
        <f t="shared" si="2"/>
        <v>-32213.16</v>
      </c>
    </row>
    <row r="21" spans="1:11" ht="14.25">
      <c r="A21" s="11" t="s">
        <v>35</v>
      </c>
      <c r="B21" s="11">
        <v>203</v>
      </c>
      <c r="C21" s="10">
        <v>42573</v>
      </c>
      <c r="D21" s="6">
        <v>42573</v>
      </c>
      <c r="E21" s="7">
        <v>1844.26</v>
      </c>
      <c r="F21" s="8">
        <v>30</v>
      </c>
      <c r="G21" s="10">
        <f t="shared" si="0"/>
        <v>42603</v>
      </c>
      <c r="H21" s="12">
        <v>603</v>
      </c>
      <c r="I21" s="6">
        <v>42580</v>
      </c>
      <c r="J21" s="9">
        <f t="shared" si="1"/>
        <v>-23</v>
      </c>
      <c r="K21" s="3">
        <f t="shared" si="2"/>
        <v>-42417.98</v>
      </c>
    </row>
    <row r="22" spans="1:11" ht="28.5">
      <c r="A22" s="18" t="s">
        <v>50</v>
      </c>
      <c r="B22" s="11" t="s">
        <v>51</v>
      </c>
      <c r="C22" s="10">
        <v>42520</v>
      </c>
      <c r="D22" s="6">
        <v>42577</v>
      </c>
      <c r="E22" s="7">
        <v>5105</v>
      </c>
      <c r="F22" s="8">
        <v>30</v>
      </c>
      <c r="G22" s="10">
        <f t="shared" si="0"/>
        <v>42607</v>
      </c>
      <c r="H22" s="12">
        <v>619</v>
      </c>
      <c r="I22" s="6">
        <v>42606</v>
      </c>
      <c r="J22" s="9">
        <f t="shared" si="1"/>
        <v>-1</v>
      </c>
      <c r="K22" s="3">
        <f t="shared" si="2"/>
        <v>-5105</v>
      </c>
    </row>
    <row r="23" spans="1:11" ht="14.25">
      <c r="A23" s="11" t="s">
        <v>52</v>
      </c>
      <c r="B23" s="11" t="s">
        <v>53</v>
      </c>
      <c r="C23" s="10">
        <v>42582</v>
      </c>
      <c r="D23" s="6">
        <v>42593</v>
      </c>
      <c r="E23" s="7">
        <v>10</v>
      </c>
      <c r="F23" s="8">
        <v>30</v>
      </c>
      <c r="G23" s="10">
        <f t="shared" si="0"/>
        <v>42623</v>
      </c>
      <c r="H23" s="12">
        <v>620</v>
      </c>
      <c r="I23" s="6">
        <v>42606</v>
      </c>
      <c r="J23" s="9">
        <f t="shared" si="1"/>
        <v>-17</v>
      </c>
      <c r="K23" s="3">
        <f t="shared" si="2"/>
        <v>-170</v>
      </c>
    </row>
    <row r="24" spans="1:11" ht="14.25">
      <c r="A24" s="11" t="s">
        <v>56</v>
      </c>
      <c r="B24" s="17">
        <v>34</v>
      </c>
      <c r="C24" s="10">
        <v>42545</v>
      </c>
      <c r="D24" s="6">
        <v>42545</v>
      </c>
      <c r="E24" s="7">
        <v>1982.4</v>
      </c>
      <c r="F24" s="8">
        <v>30</v>
      </c>
      <c r="G24" s="10">
        <f t="shared" si="0"/>
        <v>42575</v>
      </c>
      <c r="H24" s="12">
        <v>621</v>
      </c>
      <c r="I24" s="6">
        <v>42606</v>
      </c>
      <c r="J24" s="9">
        <f t="shared" si="1"/>
        <v>31</v>
      </c>
      <c r="K24" s="3">
        <f t="shared" si="2"/>
        <v>61454.4</v>
      </c>
    </row>
    <row r="25" spans="1:11" ht="28.5">
      <c r="A25" s="18" t="s">
        <v>57</v>
      </c>
      <c r="B25" s="17">
        <v>2788</v>
      </c>
      <c r="C25" s="10">
        <v>42587</v>
      </c>
      <c r="D25" s="6">
        <v>42590</v>
      </c>
      <c r="E25" s="7">
        <v>56</v>
      </c>
      <c r="F25" s="8">
        <v>30</v>
      </c>
      <c r="G25" s="10">
        <f t="shared" si="0"/>
        <v>42620</v>
      </c>
      <c r="H25" s="12">
        <v>622</v>
      </c>
      <c r="I25" s="6">
        <v>42606</v>
      </c>
      <c r="J25" s="9">
        <f t="shared" si="1"/>
        <v>-14</v>
      </c>
      <c r="K25" s="3">
        <f t="shared" si="2"/>
        <v>-784</v>
      </c>
    </row>
    <row r="26" spans="1:11" ht="28.5">
      <c r="A26" s="18" t="s">
        <v>47</v>
      </c>
      <c r="B26" s="11" t="s">
        <v>54</v>
      </c>
      <c r="C26" s="10">
        <v>42581</v>
      </c>
      <c r="D26" s="6">
        <v>42598</v>
      </c>
      <c r="E26" s="7">
        <v>56.01</v>
      </c>
      <c r="F26" s="8">
        <v>30</v>
      </c>
      <c r="G26" s="10">
        <f t="shared" si="0"/>
        <v>42628</v>
      </c>
      <c r="H26" s="12">
        <v>623</v>
      </c>
      <c r="I26" s="6">
        <v>42606</v>
      </c>
      <c r="J26" s="9">
        <f t="shared" si="1"/>
        <v>-22</v>
      </c>
      <c r="K26" s="3">
        <f t="shared" si="2"/>
        <v>-1232.22</v>
      </c>
    </row>
    <row r="27" spans="1:11" ht="14.25">
      <c r="A27" s="11" t="s">
        <v>36</v>
      </c>
      <c r="B27" s="11" t="s">
        <v>55</v>
      </c>
      <c r="C27" s="10">
        <v>42582</v>
      </c>
      <c r="D27" s="6">
        <v>42590</v>
      </c>
      <c r="E27" s="7">
        <v>150</v>
      </c>
      <c r="F27" s="8">
        <v>30</v>
      </c>
      <c r="G27" s="10">
        <f t="shared" si="0"/>
        <v>42620</v>
      </c>
      <c r="H27" s="12">
        <v>624</v>
      </c>
      <c r="I27" s="6">
        <v>42606</v>
      </c>
      <c r="J27" s="9">
        <f t="shared" si="1"/>
        <v>-14</v>
      </c>
      <c r="K27" s="3">
        <f t="shared" si="2"/>
        <v>-2100</v>
      </c>
    </row>
    <row r="28" spans="1:11" ht="14.25">
      <c r="A28" s="11" t="s">
        <v>58</v>
      </c>
      <c r="B28" s="20" t="s">
        <v>59</v>
      </c>
      <c r="C28" s="10">
        <v>42599</v>
      </c>
      <c r="D28" s="6">
        <v>42599</v>
      </c>
      <c r="E28" s="7">
        <v>1455</v>
      </c>
      <c r="F28" s="8">
        <v>30</v>
      </c>
      <c r="G28" s="10">
        <f t="shared" si="0"/>
        <v>42629</v>
      </c>
      <c r="H28" s="12">
        <v>627</v>
      </c>
      <c r="I28" s="6">
        <v>42613</v>
      </c>
      <c r="J28" s="9">
        <f t="shared" si="1"/>
        <v>-16</v>
      </c>
      <c r="K28" s="3">
        <f t="shared" si="2"/>
        <v>-23280</v>
      </c>
    </row>
    <row r="29" spans="1:11" ht="14.25">
      <c r="A29" s="11" t="s">
        <v>60</v>
      </c>
      <c r="B29" s="17">
        <v>5836</v>
      </c>
      <c r="C29" s="10">
        <v>42613</v>
      </c>
      <c r="D29" s="6">
        <v>42613</v>
      </c>
      <c r="E29" s="7">
        <v>1530</v>
      </c>
      <c r="F29" s="8">
        <v>30</v>
      </c>
      <c r="G29" s="10">
        <f t="shared" si="0"/>
        <v>42643</v>
      </c>
      <c r="H29" s="12">
        <v>661</v>
      </c>
      <c r="I29" s="6">
        <v>42636</v>
      </c>
      <c r="J29" s="9">
        <f t="shared" si="1"/>
        <v>-7</v>
      </c>
      <c r="K29" s="3">
        <f t="shared" si="2"/>
        <v>-10710</v>
      </c>
    </row>
    <row r="30" spans="1:11" ht="14.25">
      <c r="A30" s="11" t="s">
        <v>36</v>
      </c>
      <c r="B30" s="17" t="s">
        <v>61</v>
      </c>
      <c r="C30" s="10">
        <v>42613</v>
      </c>
      <c r="D30" s="6">
        <v>42620</v>
      </c>
      <c r="E30" s="7">
        <v>150</v>
      </c>
      <c r="F30" s="8">
        <v>30</v>
      </c>
      <c r="G30" s="10">
        <f t="shared" si="0"/>
        <v>42650</v>
      </c>
      <c r="H30" s="12">
        <v>662</v>
      </c>
      <c r="I30" s="6">
        <v>42636</v>
      </c>
      <c r="J30" s="9">
        <f t="shared" si="1"/>
        <v>-14</v>
      </c>
      <c r="K30" s="3">
        <f t="shared" si="2"/>
        <v>-2100</v>
      </c>
    </row>
    <row r="31" spans="1:11" ht="14.25">
      <c r="A31" s="11" t="s">
        <v>35</v>
      </c>
      <c r="B31" s="17">
        <v>239</v>
      </c>
      <c r="C31" s="10">
        <v>42621</v>
      </c>
      <c r="D31" s="6">
        <v>42621</v>
      </c>
      <c r="E31" s="7">
        <v>6000</v>
      </c>
      <c r="F31" s="8">
        <v>30</v>
      </c>
      <c r="G31" s="10">
        <f t="shared" si="0"/>
        <v>42651</v>
      </c>
      <c r="H31" s="12">
        <v>663</v>
      </c>
      <c r="I31" s="6">
        <v>42639</v>
      </c>
      <c r="J31" s="9">
        <f t="shared" si="1"/>
        <v>-12</v>
      </c>
      <c r="K31" s="3">
        <f t="shared" si="2"/>
        <v>-72000</v>
      </c>
    </row>
    <row r="32" spans="1:11" ht="14.25">
      <c r="A32" s="11" t="s">
        <v>42</v>
      </c>
      <c r="B32" s="17">
        <v>3405</v>
      </c>
      <c r="C32" s="10">
        <v>42622</v>
      </c>
      <c r="D32" s="6">
        <v>42627</v>
      </c>
      <c r="E32" s="7">
        <v>209.18</v>
      </c>
      <c r="F32" s="8">
        <v>30</v>
      </c>
      <c r="G32" s="10">
        <f t="shared" si="0"/>
        <v>42657</v>
      </c>
      <c r="H32" s="12">
        <v>665</v>
      </c>
      <c r="I32" s="6">
        <v>42639</v>
      </c>
      <c r="J32" s="9">
        <f t="shared" si="1"/>
        <v>-18</v>
      </c>
      <c r="K32" s="3">
        <f t="shared" si="2"/>
        <v>-3765.2400000000002</v>
      </c>
    </row>
    <row r="33" spans="1:11" ht="28.5">
      <c r="A33" s="18" t="s">
        <v>50</v>
      </c>
      <c r="B33" s="17" t="s">
        <v>62</v>
      </c>
      <c r="C33" s="10">
        <v>42625</v>
      </c>
      <c r="D33" s="6">
        <v>42634</v>
      </c>
      <c r="E33" s="7">
        <v>5456</v>
      </c>
      <c r="F33" s="8">
        <v>30</v>
      </c>
      <c r="G33" s="10">
        <f t="shared" si="0"/>
        <v>42664</v>
      </c>
      <c r="H33" s="12">
        <v>666</v>
      </c>
      <c r="I33" s="6">
        <v>42639</v>
      </c>
      <c r="J33" s="9">
        <f t="shared" si="1"/>
        <v>-25</v>
      </c>
      <c r="K33" s="3">
        <f t="shared" si="2"/>
        <v>-136400</v>
      </c>
    </row>
    <row r="34" spans="1:11" ht="14.25">
      <c r="A34" s="11" t="s">
        <v>63</v>
      </c>
      <c r="B34" s="11" t="s">
        <v>64</v>
      </c>
      <c r="C34" s="10">
        <v>42629</v>
      </c>
      <c r="D34" s="6">
        <v>42629</v>
      </c>
      <c r="E34" s="7">
        <v>2300</v>
      </c>
      <c r="F34" s="8">
        <v>30</v>
      </c>
      <c r="G34" s="10">
        <f t="shared" si="0"/>
        <v>42659</v>
      </c>
      <c r="H34" s="21" t="s">
        <v>65</v>
      </c>
      <c r="I34" s="6">
        <v>42639</v>
      </c>
      <c r="J34" s="9">
        <f t="shared" si="1"/>
        <v>-20</v>
      </c>
      <c r="K34" s="3">
        <f t="shared" si="2"/>
        <v>-46000</v>
      </c>
    </row>
    <row r="35" spans="1:11" ht="14.25">
      <c r="A35" s="11" t="s">
        <v>60</v>
      </c>
      <c r="B35" s="17">
        <v>6679</v>
      </c>
      <c r="C35" s="10">
        <v>42634</v>
      </c>
      <c r="D35" s="6">
        <v>42640</v>
      </c>
      <c r="E35" s="7">
        <v>560</v>
      </c>
      <c r="F35" s="8">
        <v>30</v>
      </c>
      <c r="G35" s="10">
        <f>D35+F35</f>
        <v>42670</v>
      </c>
      <c r="H35" s="12">
        <v>669</v>
      </c>
      <c r="I35" s="6">
        <v>42642</v>
      </c>
      <c r="J35" s="9">
        <f>I35-G35</f>
        <v>-28</v>
      </c>
      <c r="K35" s="3">
        <f>J35*E35</f>
        <v>-15680</v>
      </c>
    </row>
    <row r="36" spans="1:11" ht="14.25">
      <c r="A36" s="22" t="s">
        <v>66</v>
      </c>
      <c r="B36" s="11" t="s">
        <v>68</v>
      </c>
      <c r="C36" s="10">
        <v>42618</v>
      </c>
      <c r="D36" s="6">
        <v>42620</v>
      </c>
      <c r="E36" s="7">
        <v>420</v>
      </c>
      <c r="F36" s="8">
        <v>30</v>
      </c>
      <c r="G36" s="10">
        <f>D36+F36</f>
        <v>42650</v>
      </c>
      <c r="H36" s="12">
        <v>670</v>
      </c>
      <c r="I36" s="6">
        <v>42642</v>
      </c>
      <c r="J36" s="9">
        <f>I36-G36</f>
        <v>-8</v>
      </c>
      <c r="K36" s="3">
        <f>J36*E36</f>
        <v>-3360</v>
      </c>
    </row>
    <row r="37" spans="1:11" ht="14.25">
      <c r="A37" s="11" t="s">
        <v>67</v>
      </c>
      <c r="B37" s="11">
        <v>1</v>
      </c>
      <c r="C37" s="10">
        <v>42615</v>
      </c>
      <c r="D37" s="6">
        <v>42636</v>
      </c>
      <c r="E37" s="7">
        <v>1200</v>
      </c>
      <c r="F37" s="8">
        <v>30</v>
      </c>
      <c r="G37" s="10">
        <f>D37+F37</f>
        <v>42666</v>
      </c>
      <c r="H37" s="12">
        <v>671</v>
      </c>
      <c r="I37" s="6">
        <v>42642</v>
      </c>
      <c r="J37" s="9">
        <f>I37-G37</f>
        <v>-24</v>
      </c>
      <c r="K37" s="3">
        <f>J37*E37</f>
        <v>-28800</v>
      </c>
    </row>
    <row r="38" spans="1:11" ht="57">
      <c r="A38" s="18" t="s">
        <v>69</v>
      </c>
      <c r="B38" s="11" t="s">
        <v>70</v>
      </c>
      <c r="C38" s="10">
        <v>42635</v>
      </c>
      <c r="D38" s="6">
        <v>42639</v>
      </c>
      <c r="E38" s="7">
        <v>100</v>
      </c>
      <c r="F38" s="8">
        <v>30</v>
      </c>
      <c r="G38" s="10">
        <f>D38+F38</f>
        <v>42669</v>
      </c>
      <c r="H38" s="12">
        <v>672</v>
      </c>
      <c r="I38" s="6">
        <v>42642</v>
      </c>
      <c r="J38" s="9">
        <f>I38-G38</f>
        <v>-27</v>
      </c>
      <c r="K38" s="3">
        <f>J38*E38</f>
        <v>-2700</v>
      </c>
    </row>
    <row r="39" spans="1:11" ht="14.25">
      <c r="A39" s="11"/>
      <c r="B39" s="11"/>
      <c r="C39" s="10"/>
      <c r="D39" s="6"/>
      <c r="E39" s="7"/>
      <c r="F39" s="8"/>
      <c r="G39" s="10">
        <f>D39+F39</f>
        <v>0</v>
      </c>
      <c r="H39" s="12"/>
      <c r="I39" s="6"/>
      <c r="J39" s="9">
        <f>I39-G39</f>
        <v>0</v>
      </c>
      <c r="K39" s="3">
        <f>J39*E39</f>
        <v>0</v>
      </c>
    </row>
    <row r="40" spans="1:11" ht="14.25">
      <c r="A40" s="11"/>
      <c r="B40" s="11"/>
      <c r="C40" s="10"/>
      <c r="D40" s="6"/>
      <c r="E40" s="7"/>
      <c r="F40" s="8"/>
      <c r="G40" s="10">
        <f t="shared" si="0"/>
        <v>0</v>
      </c>
      <c r="H40" s="12"/>
      <c r="I40" s="6"/>
      <c r="J40" s="9">
        <f t="shared" si="1"/>
        <v>0</v>
      </c>
      <c r="K40" s="3">
        <f t="shared" si="2"/>
        <v>0</v>
      </c>
    </row>
    <row r="41" spans="1:11" ht="14.25">
      <c r="A41" s="29" t="s">
        <v>23</v>
      </c>
      <c r="B41" s="30"/>
      <c r="C41" s="31"/>
      <c r="D41" s="11"/>
      <c r="E41" s="14">
        <f>SUM(E5:E40)</f>
        <v>34232.68</v>
      </c>
      <c r="F41" s="11"/>
      <c r="G41" s="11"/>
      <c r="H41" s="11"/>
      <c r="I41" s="11"/>
      <c r="J41" s="2"/>
      <c r="K41" s="14">
        <f>SUM(K5:K40)</f>
        <v>-418235.47</v>
      </c>
    </row>
    <row r="42" spans="1:11" ht="15">
      <c r="A42" s="25" t="s">
        <v>22</v>
      </c>
      <c r="B42" s="26"/>
      <c r="C42" s="26"/>
      <c r="D42" s="26"/>
      <c r="E42" s="26"/>
      <c r="F42" s="26"/>
      <c r="G42" s="26"/>
      <c r="H42" s="26"/>
      <c r="I42" s="26"/>
      <c r="J42" s="27"/>
      <c r="K42" s="15">
        <f>K41/E41</f>
        <v>-12.21743287408406</v>
      </c>
    </row>
    <row r="44" spans="1:11" ht="14.25">
      <c r="A44" s="23" t="s">
        <v>30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4.25">
      <c r="A45" s="2" t="s">
        <v>24</v>
      </c>
      <c r="B45" s="23" t="s">
        <v>25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4.25">
      <c r="A46" s="2" t="s">
        <v>3</v>
      </c>
      <c r="B46" s="23" t="s">
        <v>26</v>
      </c>
      <c r="C46" s="23"/>
      <c r="D46" s="23"/>
      <c r="E46" s="23"/>
      <c r="F46" s="23"/>
      <c r="G46" s="23"/>
      <c r="H46" s="23"/>
      <c r="I46" s="23"/>
      <c r="J46" s="23"/>
      <c r="K46" s="23"/>
    </row>
    <row r="47" spans="1:11" ht="14.25">
      <c r="A47" s="2" t="s">
        <v>4</v>
      </c>
      <c r="B47" s="23" t="s">
        <v>27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4.25">
      <c r="A48" s="2" t="s">
        <v>5</v>
      </c>
      <c r="B48" s="23" t="s">
        <v>31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4.25">
      <c r="A49" s="2" t="s">
        <v>8</v>
      </c>
      <c r="B49" s="23" t="s">
        <v>28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4.25">
      <c r="A50" s="13" t="s">
        <v>10</v>
      </c>
      <c r="B50" s="23" t="s">
        <v>29</v>
      </c>
      <c r="C50" s="23"/>
      <c r="D50" s="23"/>
      <c r="E50" s="23"/>
      <c r="F50" s="23"/>
      <c r="G50" s="23"/>
      <c r="H50" s="23"/>
      <c r="I50" s="23"/>
      <c r="J50" s="23"/>
      <c r="K50" s="23"/>
    </row>
  </sheetData>
  <sheetProtection password="C1AA" sheet="1"/>
  <mergeCells count="11">
    <mergeCell ref="A1:K1"/>
    <mergeCell ref="A42:J42"/>
    <mergeCell ref="A2:K2"/>
    <mergeCell ref="A41:C41"/>
    <mergeCell ref="A44:K44"/>
    <mergeCell ref="B50:K50"/>
    <mergeCell ref="B45:K45"/>
    <mergeCell ref="B46:K46"/>
    <mergeCell ref="B47:K47"/>
    <mergeCell ref="B48:K48"/>
    <mergeCell ref="B49:K49"/>
  </mergeCells>
  <printOptions/>
  <pageMargins left="0.7" right="0.7" top="0.75" bottom="0.75" header="0.3" footer="0.3"/>
  <pageSetup horizontalDpi="600" verticalDpi="600" orientation="landscape" paperSize="9" r:id="rId1"/>
  <ignoredErrors>
    <ignoredError sqref="K4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</dc:creator>
  <cp:keywords/>
  <dc:description/>
  <cp:lastModifiedBy>TamaraC</cp:lastModifiedBy>
  <cp:lastPrinted>2015-03-03T15:06:09Z</cp:lastPrinted>
  <dcterms:created xsi:type="dcterms:W3CDTF">2015-01-21T13:26:29Z</dcterms:created>
  <dcterms:modified xsi:type="dcterms:W3CDTF">2016-10-28T07:18:52Z</dcterms:modified>
  <cp:category/>
  <cp:version/>
  <cp:contentType/>
  <cp:contentStatus/>
  <cp:revision>1</cp:revision>
</cp:coreProperties>
</file>