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90" windowWidth="19320" windowHeight="10245" activeTab="0"/>
  </bookViews>
  <sheets>
    <sheet name="Foglio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<sst xmlns="http://schemas.openxmlformats.org/spreadsheetml/2006/main" count="159" uniqueCount="118">
  <si>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</si>
  <si>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</si>
  <si>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</si>
  <si>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</si>
  <si>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</si>
  <si>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</si>
  <si>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</si>
  <si>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</si>
  <si>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</si>
  <si>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</si>
  <si>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</si>
  <si>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Fornitore</t>
  </si>
  <si>
    <t>Data fattura</t>
  </si>
  <si>
    <t>Data arrivo fattura</t>
  </si>
  <si>
    <t>Importo fattura</t>
  </si>
  <si>
    <t>Scadenza    (D+F)</t>
  </si>
  <si>
    <t>Ritardo/anticipo pagamento            (I-G)</t>
  </si>
  <si>
    <t>Coefficiente              (L*E)</t>
  </si>
  <si>
    <t xml:space="preserve">Numero fattura </t>
  </si>
  <si>
    <t>Termine di pag.to in gg.</t>
  </si>
  <si>
    <t>Num.ro mand.</t>
  </si>
  <si>
    <t>Data pag.to</t>
  </si>
  <si>
    <t>La data di arrivo della fattura elettronica desumibile da fatture ricevute del Sidi colonna data ricezione</t>
  </si>
  <si>
    <t>Indicare la parte imponibile per le fatture soggette allo Split Payment</t>
  </si>
  <si>
    <t>Indicare la data del mandato di pagamento</t>
  </si>
  <si>
    <t>E' calcolato dalla procedura</t>
  </si>
  <si>
    <t>Il pagamento predefinito è per legge 30 gg dalla ricezione, salvo diverso accordo con il fornitore (massimo 60 gg).</t>
  </si>
  <si>
    <r>
      <rPr>
        <sz val="9"/>
        <color indexed="8"/>
        <rFont val="MS Sans Serif1"/>
        <family val="0"/>
      </rPr>
      <t>Timbrificio P</t>
    </r>
    <r>
      <rPr>
        <sz val="11"/>
        <color theme="1"/>
        <rFont val="MS Sans Serif1"/>
        <family val="0"/>
      </rPr>
      <t>ezzi</t>
    </r>
  </si>
  <si>
    <t>I.M.G.G.</t>
  </si>
  <si>
    <t>Y/0000041</t>
  </si>
  <si>
    <t>Stazione di Servizio Esso di Filippo Giannini</t>
  </si>
  <si>
    <t>SGS</t>
  </si>
  <si>
    <t>Poste Italiane</t>
  </si>
  <si>
    <t>La Nuova Ferramentaria S.A.S. di Luca e Piero Caciagli</t>
  </si>
  <si>
    <t xml:space="preserve">2927/PA/15 </t>
  </si>
  <si>
    <t>Avec SRL</t>
  </si>
  <si>
    <t>28/FATT</t>
  </si>
  <si>
    <t>MYO</t>
  </si>
  <si>
    <t xml:space="preserve">2040/150020469 </t>
  </si>
  <si>
    <t>G.L.Informatica</t>
  </si>
  <si>
    <t>G.L. Informatica</t>
  </si>
  <si>
    <t>2040/150021453</t>
  </si>
  <si>
    <t>y/0000049</t>
  </si>
  <si>
    <t>Indicatore trimestrale di tempestivita' dei pagamenti - Trimestre: Ottobre- Dicembre</t>
  </si>
  <si>
    <t>Iras srl Unipersonale</t>
  </si>
  <si>
    <t>Lucherini Eleonora</t>
  </si>
  <si>
    <t>Master Training</t>
  </si>
  <si>
    <t>Aruba</t>
  </si>
  <si>
    <t>2015PA0008689</t>
  </si>
  <si>
    <t>Edizioni Centro Studi Erickson SPA</t>
  </si>
  <si>
    <t>2P Krea s.n.c. di Picchi Marco &amp; C</t>
  </si>
  <si>
    <t>1/E</t>
  </si>
  <si>
    <t>Selene Cannelli</t>
  </si>
  <si>
    <t>FattPA 2_15</t>
  </si>
  <si>
    <t>Babilonia Diffusione di Berti Claudia</t>
  </si>
  <si>
    <t>Sogea SRL</t>
  </si>
  <si>
    <t>116/02</t>
  </si>
  <si>
    <t>Azio Ferrari</t>
  </si>
  <si>
    <t>sv/335</t>
  </si>
  <si>
    <t>Mazzini Francesca</t>
  </si>
  <si>
    <t>000001-2015</t>
  </si>
  <si>
    <t>3294/PA/15</t>
  </si>
  <si>
    <t>sv/334</t>
  </si>
  <si>
    <t>2040/150024427</t>
  </si>
  <si>
    <t>2040/150024428</t>
  </si>
  <si>
    <t>sv/389</t>
  </si>
  <si>
    <t>sv/390</t>
  </si>
  <si>
    <t>sv/391</t>
  </si>
  <si>
    <t>y/0000057</t>
  </si>
  <si>
    <t>MN Società a responsabilità limitata</t>
  </si>
  <si>
    <t>Sael di Giulietti</t>
  </si>
  <si>
    <t>Marfio SRL Grosseto 2</t>
  </si>
  <si>
    <t xml:space="preserve">5/G2/PA </t>
  </si>
  <si>
    <t>Marfio SRL Grosseto 3</t>
  </si>
  <si>
    <t xml:space="preserve">7/G2/PA </t>
  </si>
  <si>
    <t xml:space="preserve">Palmieri Gabriele </t>
  </si>
  <si>
    <t>1/CONS/2015/PA</t>
  </si>
  <si>
    <t xml:space="preserve">6/G2/PA </t>
  </si>
  <si>
    <t>TOTALI</t>
  </si>
  <si>
    <t>Indicatore di Tempestività dei pagamenti</t>
  </si>
  <si>
    <t>2015PA0011496</t>
  </si>
  <si>
    <t xml:space="preserve">viti azzeglio snc di Viti </t>
  </si>
  <si>
    <t>Centro Ufficio di Santucci Antonio</t>
  </si>
  <si>
    <t xml:space="preserve">1/PA </t>
  </si>
  <si>
    <t>Centrofarc</t>
  </si>
  <si>
    <t xml:space="preserve">373/4 </t>
  </si>
  <si>
    <t>Cooperativa Pescatori la Peschereccia</t>
  </si>
  <si>
    <t>MTL Virtual Service SAS di torresi Gregorio &amp;C</t>
  </si>
  <si>
    <t>Associazione l'Altra Città</t>
  </si>
  <si>
    <t>27/15</t>
  </si>
  <si>
    <t>Crcolo Festambiente</t>
  </si>
  <si>
    <t>0000023/PA</t>
  </si>
  <si>
    <t xml:space="preserve">3725/PA/2015 </t>
  </si>
  <si>
    <t>3726/PA/2015</t>
  </si>
  <si>
    <t>26/15</t>
  </si>
  <si>
    <t>25/15</t>
  </si>
  <si>
    <t xml:space="preserve">Ricoh Italia </t>
  </si>
  <si>
    <t>sv/435 -sv/436</t>
  </si>
  <si>
    <t>Myo</t>
  </si>
  <si>
    <t>2040/150027959</t>
  </si>
  <si>
    <t xml:space="preserve">Pixartprinting </t>
  </si>
  <si>
    <t>971/P</t>
  </si>
  <si>
    <t>Infinito Viaggi</t>
  </si>
  <si>
    <t>2015T/0000016</t>
  </si>
  <si>
    <t xml:space="preserve">26/E </t>
  </si>
  <si>
    <t>Crim di Ciolli Paolo</t>
  </si>
  <si>
    <t>Aica</t>
  </si>
  <si>
    <t>Fotonova di Cicaloni Marcella</t>
  </si>
  <si>
    <t>00006/06</t>
  </si>
  <si>
    <t>y/0000075</t>
  </si>
  <si>
    <t>Medical Parma</t>
  </si>
  <si>
    <t xml:space="preserve">0208/EL </t>
  </si>
  <si>
    <t>Francesca Cavalletto</t>
  </si>
  <si>
    <t xml:space="preserve">Graphiland </t>
  </si>
  <si>
    <t>2938/1</t>
  </si>
  <si>
    <t>Sila Argille</t>
  </si>
  <si>
    <t>41/1</t>
  </si>
  <si>
    <t>Bricolarge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</si>
</sst>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[$€-410]&quot; &quot;#,##0.00;[Red]&quot;-&quot;[$€-410]&quot; &quot;#,##0.00"/>
    <numFmt numFmtId="166" formatCode="[$-410]dddd\ d\ mmmm\ yyyy"/>
    <numFmt numFmtId="167" formatCode="dd/mm/yy;@"/>
    <numFmt numFmtId="168" formatCode="d/m/yyyy;@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mmm\-yyyy"/>
  </numFmts>
  <fonts count="53">
    <font>
      <sz val="11"/>
      <color theme="1"/>
      <name val="MS Sans Serif1"/>
      <family val="0"/>
    </font>
    <font>
      <sz val="11"/>
      <color indexed="8"/>
      <name val="Calibri"/>
      <family val="2"/>
    </font>
    <font>
      <sz val="9"/>
      <color indexed="8"/>
      <name val="MS Sans Serif1"/>
      <family val="0"/>
    </font>
    <font>
      <sz val="11"/>
      <color indexed="8"/>
      <name val="MS Sans Serif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MS Sans Serif1"/>
      <family val="0"/>
    </font>
    <font>
      <u val="single"/>
      <sz val="11"/>
      <color indexed="20"/>
      <name val="MS Sans Serif1"/>
      <family val="0"/>
    </font>
    <font>
      <b/>
      <i/>
      <sz val="16"/>
      <color indexed="8"/>
      <name val="MS Sans Serif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MS Sans Serif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3"/>
      <color indexed="8"/>
      <name val="Calibri"/>
      <family val="2"/>
    </font>
    <font>
      <b/>
      <sz val="11"/>
      <color indexed="8"/>
      <name val="MS Sans Serif1"/>
      <family val="0"/>
    </font>
    <font>
      <b/>
      <sz val="11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MS Sans Serif1"/>
      <family val="0"/>
    </font>
    <font>
      <u val="single"/>
      <sz val="11"/>
      <color theme="11"/>
      <name val="MS Sans Serif1"/>
      <family val="0"/>
    </font>
    <font>
      <b/>
      <i/>
      <sz val="16"/>
      <color theme="1"/>
      <name val="MS Sans Serif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MS Sans Serif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MS Sans Serif"/>
      <family val="2"/>
    </font>
    <font>
      <b/>
      <sz val="13"/>
      <color rgb="FF000000"/>
      <name val="Calibri"/>
      <family val="2"/>
    </font>
    <font>
      <b/>
      <sz val="11"/>
      <color theme="1"/>
      <name val="MS Sans Serif1"/>
      <family val="0"/>
    </font>
    <font>
      <b/>
      <sz val="11"/>
      <color theme="1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>
      <alignment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30" borderId="4" applyNumberFormat="0" applyFont="0" applyAlignment="0" applyProtection="0"/>
    <xf numFmtId="0" fontId="38" fillId="20" borderId="5" applyNumberFormat="0" applyAlignment="0" applyProtection="0"/>
    <xf numFmtId="9" fontId="28" fillId="0" borderId="0" applyFont="0" applyFill="0" applyBorder="0" applyAlignment="0" applyProtection="0"/>
    <xf numFmtId="0" fontId="39" fillId="0" borderId="0">
      <alignment/>
      <protection/>
    </xf>
    <xf numFmtId="165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43" fontId="0" fillId="0" borderId="11" xfId="0" applyNumberFormat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67" fontId="0" fillId="34" borderId="11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67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35" borderId="11" xfId="0" applyFill="1" applyBorder="1" applyAlignment="1">
      <alignment horizontal="left" vertical="center" wrapText="1"/>
    </xf>
    <xf numFmtId="43" fontId="0" fillId="36" borderId="11" xfId="0" applyNumberFormat="1" applyFill="1" applyBorder="1" applyAlignment="1">
      <alignment/>
    </xf>
    <xf numFmtId="43" fontId="51" fillId="37" borderId="11" xfId="0" applyNumberFormat="1" applyFont="1" applyFill="1" applyBorder="1" applyAlignment="1">
      <alignment/>
    </xf>
    <xf numFmtId="0" fontId="0" fillId="35" borderId="11" xfId="0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4">
      <selection activeCell="N88" sqref="N88"/>
    </sheetView>
  </sheetViews>
  <sheetFormatPr defaultColWidth="8.796875" defaultRowHeight="14.25"/>
  <cols>
    <col min="1" max="1" width="15.3984375" style="0" bestFit="1" customWidth="1"/>
    <col min="2" max="2" width="14.5" style="0" bestFit="1" customWidth="1"/>
    <col min="3" max="4" width="9.69921875" style="0" customWidth="1"/>
    <col min="5" max="5" width="10.19921875" style="0" customWidth="1"/>
    <col min="6" max="6" width="9" style="0" customWidth="1"/>
    <col min="7" max="7" width="9.19921875" style="0" customWidth="1"/>
    <col min="8" max="8" width="7.19921875" style="0" customWidth="1"/>
    <col min="9" max="9" width="9.69921875" style="0" customWidth="1"/>
    <col min="10" max="10" width="12" style="0" customWidth="1"/>
    <col min="11" max="11" width="13" style="0" customWidth="1"/>
  </cols>
  <sheetData>
    <row r="1" spans="1:11" ht="14.2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78" customHeight="1">
      <c r="A4" s="3" t="s">
        <v>11</v>
      </c>
      <c r="B4" s="3" t="s">
        <v>18</v>
      </c>
      <c r="C4" s="3" t="s">
        <v>12</v>
      </c>
      <c r="D4" s="3" t="s">
        <v>13</v>
      </c>
      <c r="E4" s="4" t="s">
        <v>14</v>
      </c>
      <c r="F4" s="3" t="s">
        <v>19</v>
      </c>
      <c r="G4" s="3" t="s">
        <v>15</v>
      </c>
      <c r="H4" s="3" t="s">
        <v>20</v>
      </c>
      <c r="I4" s="3" t="s">
        <v>21</v>
      </c>
      <c r="J4" s="3" t="s">
        <v>16</v>
      </c>
      <c r="K4" s="4" t="s">
        <v>17</v>
      </c>
    </row>
    <row r="5" spans="1:11" ht="14.25">
      <c r="A5" s="10" t="s">
        <v>27</v>
      </c>
      <c r="B5" s="10">
        <v>581</v>
      </c>
      <c r="C5" s="9">
        <v>42243</v>
      </c>
      <c r="D5" s="5">
        <v>42243</v>
      </c>
      <c r="E5" s="6">
        <v>16.4</v>
      </c>
      <c r="F5" s="7">
        <v>30</v>
      </c>
      <c r="G5" s="9">
        <f>D5+F5</f>
        <v>42273</v>
      </c>
      <c r="H5" s="11">
        <v>619</v>
      </c>
      <c r="I5" s="5">
        <v>42290</v>
      </c>
      <c r="J5" s="8">
        <f>I5-G5</f>
        <v>17</v>
      </c>
      <c r="K5" s="2">
        <f>J5*E5</f>
        <v>278.79999999999995</v>
      </c>
    </row>
    <row r="6" spans="1:11" ht="14.25">
      <c r="A6" s="10" t="s">
        <v>28</v>
      </c>
      <c r="B6" s="10" t="s">
        <v>29</v>
      </c>
      <c r="C6" s="9">
        <v>42247</v>
      </c>
      <c r="D6" s="5">
        <v>42255</v>
      </c>
      <c r="E6" s="6">
        <v>150</v>
      </c>
      <c r="F6" s="7">
        <v>30</v>
      </c>
      <c r="G6" s="9">
        <f aca="true" t="shared" si="0" ref="G6:G53">D6+F6</f>
        <v>42285</v>
      </c>
      <c r="H6" s="11">
        <v>620</v>
      </c>
      <c r="I6" s="5">
        <v>42290</v>
      </c>
      <c r="J6" s="8">
        <f aca="true" t="shared" si="1" ref="J6:J53">I6-G6</f>
        <v>5</v>
      </c>
      <c r="K6" s="2">
        <f aca="true" t="shared" si="2" ref="K6:K53">J6*E6</f>
        <v>750</v>
      </c>
    </row>
    <row r="7" spans="1:11" ht="42.75">
      <c r="A7" s="14" t="s">
        <v>30</v>
      </c>
      <c r="B7" s="10">
        <v>134</v>
      </c>
      <c r="C7" s="9">
        <v>42248</v>
      </c>
      <c r="D7" s="5">
        <v>42255</v>
      </c>
      <c r="E7" s="6">
        <v>60.65</v>
      </c>
      <c r="F7" s="7">
        <v>30</v>
      </c>
      <c r="G7" s="9">
        <f t="shared" si="0"/>
        <v>42285</v>
      </c>
      <c r="H7" s="11">
        <v>621</v>
      </c>
      <c r="I7" s="5">
        <v>42291</v>
      </c>
      <c r="J7" s="8">
        <f t="shared" si="1"/>
        <v>6</v>
      </c>
      <c r="K7" s="2">
        <f t="shared" si="2"/>
        <v>363.9</v>
      </c>
    </row>
    <row r="8" spans="1:11" ht="14.25">
      <c r="A8" s="10" t="s">
        <v>31</v>
      </c>
      <c r="B8" s="10">
        <v>61400013</v>
      </c>
      <c r="C8" s="9">
        <v>41996</v>
      </c>
      <c r="D8" s="5">
        <v>42261</v>
      </c>
      <c r="E8" s="6">
        <v>1328.45</v>
      </c>
      <c r="F8" s="7">
        <v>30</v>
      </c>
      <c r="G8" s="9">
        <f t="shared" si="0"/>
        <v>42291</v>
      </c>
      <c r="H8" s="11">
        <v>622</v>
      </c>
      <c r="I8" s="5">
        <v>42291</v>
      </c>
      <c r="J8" s="8">
        <f t="shared" si="1"/>
        <v>0</v>
      </c>
      <c r="K8" s="2">
        <f t="shared" si="2"/>
        <v>0</v>
      </c>
    </row>
    <row r="9" spans="1:11" ht="14.25">
      <c r="A9" s="10" t="s">
        <v>32</v>
      </c>
      <c r="B9" s="10">
        <v>8715207019</v>
      </c>
      <c r="C9" s="9">
        <v>42257</v>
      </c>
      <c r="D9" s="5">
        <v>42257</v>
      </c>
      <c r="E9" s="6">
        <v>91.54</v>
      </c>
      <c r="F9" s="7">
        <v>30</v>
      </c>
      <c r="G9" s="9">
        <f t="shared" si="0"/>
        <v>42287</v>
      </c>
      <c r="H9" s="11">
        <v>623</v>
      </c>
      <c r="I9" s="5">
        <v>42291</v>
      </c>
      <c r="J9" s="8">
        <f t="shared" si="1"/>
        <v>4</v>
      </c>
      <c r="K9" s="2">
        <f t="shared" si="2"/>
        <v>366.16</v>
      </c>
    </row>
    <row r="10" spans="1:11" ht="57">
      <c r="A10" s="14" t="s">
        <v>33</v>
      </c>
      <c r="B10" s="10" t="s">
        <v>34</v>
      </c>
      <c r="C10" s="9">
        <v>42247</v>
      </c>
      <c r="D10" s="5">
        <v>42261</v>
      </c>
      <c r="E10" s="6">
        <v>24.8</v>
      </c>
      <c r="F10" s="7">
        <v>30</v>
      </c>
      <c r="G10" s="9">
        <f t="shared" si="0"/>
        <v>42291</v>
      </c>
      <c r="H10" s="11">
        <v>624</v>
      </c>
      <c r="I10" s="5">
        <v>42291</v>
      </c>
      <c r="J10" s="8">
        <f t="shared" si="1"/>
        <v>0</v>
      </c>
      <c r="K10" s="2">
        <f t="shared" si="2"/>
        <v>0</v>
      </c>
    </row>
    <row r="11" spans="1:11" ht="14.25">
      <c r="A11" s="10" t="s">
        <v>35</v>
      </c>
      <c r="B11" s="10" t="s">
        <v>36</v>
      </c>
      <c r="C11" s="9">
        <v>42263</v>
      </c>
      <c r="D11" s="5">
        <v>42263</v>
      </c>
      <c r="E11" s="6">
        <v>6075</v>
      </c>
      <c r="F11" s="7">
        <v>30</v>
      </c>
      <c r="G11" s="9">
        <f t="shared" si="0"/>
        <v>42293</v>
      </c>
      <c r="H11" s="11">
        <v>625</v>
      </c>
      <c r="I11" s="5">
        <v>42291</v>
      </c>
      <c r="J11" s="8">
        <f t="shared" si="1"/>
        <v>-2</v>
      </c>
      <c r="K11" s="2">
        <f t="shared" si="2"/>
        <v>-12150</v>
      </c>
    </row>
    <row r="12" spans="1:11" ht="14.25">
      <c r="A12" s="10" t="s">
        <v>37</v>
      </c>
      <c r="B12" s="14" t="s">
        <v>38</v>
      </c>
      <c r="C12" s="9">
        <v>42258</v>
      </c>
      <c r="D12" s="5">
        <v>42263</v>
      </c>
      <c r="E12" s="6">
        <v>94.5</v>
      </c>
      <c r="F12" s="7">
        <v>30</v>
      </c>
      <c r="G12" s="9">
        <f t="shared" si="0"/>
        <v>42293</v>
      </c>
      <c r="H12" s="11">
        <v>626</v>
      </c>
      <c r="I12" s="5">
        <v>42291</v>
      </c>
      <c r="J12" s="8">
        <f t="shared" si="1"/>
        <v>-2</v>
      </c>
      <c r="K12" s="2">
        <f t="shared" si="2"/>
        <v>-189</v>
      </c>
    </row>
    <row r="13" spans="1:11" ht="14.25">
      <c r="A13" s="10" t="s">
        <v>39</v>
      </c>
      <c r="B13" s="10">
        <v>306</v>
      </c>
      <c r="C13" s="9">
        <v>42254</v>
      </c>
      <c r="D13" s="5">
        <v>42254</v>
      </c>
      <c r="E13" s="6">
        <v>200</v>
      </c>
      <c r="F13" s="7">
        <v>30</v>
      </c>
      <c r="G13" s="9">
        <f t="shared" si="0"/>
        <v>42284</v>
      </c>
      <c r="H13" s="11">
        <v>627</v>
      </c>
      <c r="I13" s="5">
        <v>42291</v>
      </c>
      <c r="J13" s="8">
        <f t="shared" si="1"/>
        <v>7</v>
      </c>
      <c r="K13" s="2">
        <f t="shared" si="2"/>
        <v>1400</v>
      </c>
    </row>
    <row r="14" spans="1:11" ht="14.25">
      <c r="A14" s="10" t="s">
        <v>40</v>
      </c>
      <c r="B14" s="10">
        <v>325</v>
      </c>
      <c r="C14" s="9">
        <v>42266</v>
      </c>
      <c r="D14" s="5">
        <v>42266</v>
      </c>
      <c r="E14" s="6">
        <v>7464</v>
      </c>
      <c r="F14" s="7">
        <v>30</v>
      </c>
      <c r="G14" s="9">
        <f t="shared" si="0"/>
        <v>42296</v>
      </c>
      <c r="H14" s="11">
        <v>628</v>
      </c>
      <c r="I14" s="5">
        <v>42291</v>
      </c>
      <c r="J14" s="8">
        <f t="shared" si="1"/>
        <v>-5</v>
      </c>
      <c r="K14" s="2">
        <f t="shared" si="2"/>
        <v>-37320</v>
      </c>
    </row>
    <row r="15" spans="1:11" ht="14.25">
      <c r="A15" s="10" t="s">
        <v>40</v>
      </c>
      <c r="B15" s="10">
        <v>328</v>
      </c>
      <c r="C15" s="9">
        <v>42270</v>
      </c>
      <c r="D15" s="5">
        <v>42270</v>
      </c>
      <c r="E15" s="6">
        <v>108</v>
      </c>
      <c r="F15" s="7">
        <v>30</v>
      </c>
      <c r="G15" s="9">
        <f t="shared" si="0"/>
        <v>42300</v>
      </c>
      <c r="H15" s="11">
        <v>629</v>
      </c>
      <c r="I15" s="5">
        <v>42291</v>
      </c>
      <c r="J15" s="8">
        <f t="shared" si="1"/>
        <v>-9</v>
      </c>
      <c r="K15" s="2">
        <f t="shared" si="2"/>
        <v>-972</v>
      </c>
    </row>
    <row r="16" spans="1:11" ht="14.25">
      <c r="A16" s="10"/>
      <c r="B16" s="10"/>
      <c r="C16" s="9"/>
      <c r="D16" s="5"/>
      <c r="E16" s="6"/>
      <c r="F16" s="7"/>
      <c r="G16" s="9"/>
      <c r="H16" s="11"/>
      <c r="I16" s="5"/>
      <c r="J16" s="8"/>
      <c r="K16" s="2"/>
    </row>
    <row r="17" spans="1:11" ht="14.25">
      <c r="A17" s="10" t="s">
        <v>32</v>
      </c>
      <c r="B17" s="10">
        <v>8715223819</v>
      </c>
      <c r="C17" s="9">
        <v>42271</v>
      </c>
      <c r="D17" s="5">
        <v>42271</v>
      </c>
      <c r="E17" s="6">
        <v>41.8</v>
      </c>
      <c r="F17" s="7">
        <v>30</v>
      </c>
      <c r="G17" s="9">
        <f t="shared" si="0"/>
        <v>42301</v>
      </c>
      <c r="H17" s="11">
        <v>630</v>
      </c>
      <c r="I17" s="5">
        <v>42291</v>
      </c>
      <c r="J17" s="8">
        <f t="shared" si="1"/>
        <v>-10</v>
      </c>
      <c r="K17" s="2">
        <f t="shared" si="2"/>
        <v>-418</v>
      </c>
    </row>
    <row r="18" spans="1:11" ht="14.25">
      <c r="A18" s="10" t="s">
        <v>37</v>
      </c>
      <c r="B18" s="14" t="s">
        <v>41</v>
      </c>
      <c r="C18" s="9">
        <v>42272</v>
      </c>
      <c r="D18" s="5">
        <v>42276</v>
      </c>
      <c r="E18" s="6">
        <v>94.5</v>
      </c>
      <c r="F18" s="7">
        <v>30</v>
      </c>
      <c r="G18" s="9">
        <f t="shared" si="0"/>
        <v>42306</v>
      </c>
      <c r="H18" s="11">
        <v>631</v>
      </c>
      <c r="I18" s="5">
        <v>42291</v>
      </c>
      <c r="J18" s="8">
        <f t="shared" si="1"/>
        <v>-15</v>
      </c>
      <c r="K18" s="2">
        <f t="shared" si="2"/>
        <v>-1417.5</v>
      </c>
    </row>
    <row r="19" spans="1:11" ht="14.25">
      <c r="A19" s="10" t="s">
        <v>28</v>
      </c>
      <c r="B19" s="10" t="s">
        <v>42</v>
      </c>
      <c r="C19" s="9">
        <v>42277</v>
      </c>
      <c r="D19" s="5">
        <v>42286</v>
      </c>
      <c r="E19" s="6">
        <v>150</v>
      </c>
      <c r="F19" s="7">
        <v>30</v>
      </c>
      <c r="G19" s="9">
        <f t="shared" si="0"/>
        <v>42316</v>
      </c>
      <c r="H19" s="11">
        <v>632</v>
      </c>
      <c r="I19" s="5">
        <v>42291</v>
      </c>
      <c r="J19" s="8">
        <f t="shared" si="1"/>
        <v>-25</v>
      </c>
      <c r="K19" s="2">
        <f t="shared" si="2"/>
        <v>-3750</v>
      </c>
    </row>
    <row r="20" spans="1:11" ht="28.5">
      <c r="A20" s="14" t="s">
        <v>44</v>
      </c>
      <c r="B20" s="10">
        <v>50</v>
      </c>
      <c r="C20" s="9">
        <v>42247</v>
      </c>
      <c r="D20" s="5">
        <v>42251</v>
      </c>
      <c r="E20" s="6">
        <v>3405.6</v>
      </c>
      <c r="F20" s="7">
        <v>30</v>
      </c>
      <c r="G20" s="9">
        <f t="shared" si="0"/>
        <v>42281</v>
      </c>
      <c r="H20" s="11">
        <v>639</v>
      </c>
      <c r="I20" s="5">
        <v>42293</v>
      </c>
      <c r="J20" s="8">
        <f t="shared" si="1"/>
        <v>12</v>
      </c>
      <c r="K20" s="2">
        <f t="shared" si="2"/>
        <v>40867.2</v>
      </c>
    </row>
    <row r="21" spans="1:11" ht="28.5">
      <c r="A21" s="14" t="s">
        <v>45</v>
      </c>
      <c r="B21" s="10">
        <v>5</v>
      </c>
      <c r="C21" s="9">
        <v>42249</v>
      </c>
      <c r="D21" s="5">
        <v>42254</v>
      </c>
      <c r="E21" s="6">
        <v>420</v>
      </c>
      <c r="F21" s="7">
        <v>30</v>
      </c>
      <c r="G21" s="9">
        <f t="shared" si="0"/>
        <v>42284</v>
      </c>
      <c r="H21" s="11">
        <v>640</v>
      </c>
      <c r="I21" s="5">
        <v>42293</v>
      </c>
      <c r="J21" s="8">
        <f t="shared" si="1"/>
        <v>9</v>
      </c>
      <c r="K21" s="2">
        <f t="shared" si="2"/>
        <v>3780</v>
      </c>
    </row>
    <row r="22" spans="1:11" ht="14.25">
      <c r="A22" s="10" t="s">
        <v>46</v>
      </c>
      <c r="B22" s="10">
        <v>4317</v>
      </c>
      <c r="C22" s="9">
        <v>42247</v>
      </c>
      <c r="D22" s="5">
        <v>42257</v>
      </c>
      <c r="E22" s="6">
        <v>1530</v>
      </c>
      <c r="F22" s="7">
        <v>30</v>
      </c>
      <c r="G22" s="9">
        <f t="shared" si="0"/>
        <v>42287</v>
      </c>
      <c r="H22" s="11">
        <v>641</v>
      </c>
      <c r="I22" s="5">
        <v>42293</v>
      </c>
      <c r="J22" s="8">
        <f t="shared" si="1"/>
        <v>6</v>
      </c>
      <c r="K22" s="2">
        <f t="shared" si="2"/>
        <v>9180</v>
      </c>
    </row>
    <row r="23" spans="1:11" ht="14.25">
      <c r="A23" s="10" t="s">
        <v>47</v>
      </c>
      <c r="B23" s="14" t="s">
        <v>48</v>
      </c>
      <c r="C23" s="9">
        <v>42247</v>
      </c>
      <c r="D23" s="5">
        <v>42262</v>
      </c>
      <c r="E23" s="6">
        <v>62.66</v>
      </c>
      <c r="F23" s="7">
        <v>30</v>
      </c>
      <c r="G23" s="9">
        <f t="shared" si="0"/>
        <v>42292</v>
      </c>
      <c r="H23" s="11">
        <v>642</v>
      </c>
      <c r="I23" s="5">
        <v>42293</v>
      </c>
      <c r="J23" s="8">
        <f t="shared" si="1"/>
        <v>1</v>
      </c>
      <c r="K23" s="2">
        <f t="shared" si="2"/>
        <v>62.66</v>
      </c>
    </row>
    <row r="24" spans="1:11" ht="42.75">
      <c r="A24" s="14" t="s">
        <v>49</v>
      </c>
      <c r="B24" s="10">
        <v>2512</v>
      </c>
      <c r="C24" s="9">
        <v>42244</v>
      </c>
      <c r="D24" s="5">
        <v>42263</v>
      </c>
      <c r="E24" s="6">
        <v>56</v>
      </c>
      <c r="F24" s="7">
        <v>30</v>
      </c>
      <c r="G24" s="9">
        <f t="shared" si="0"/>
        <v>42293</v>
      </c>
      <c r="H24" s="11">
        <v>643</v>
      </c>
      <c r="I24" s="5">
        <v>42293</v>
      </c>
      <c r="J24" s="8">
        <f t="shared" si="1"/>
        <v>0</v>
      </c>
      <c r="K24" s="2">
        <f t="shared" si="2"/>
        <v>0</v>
      </c>
    </row>
    <row r="25" spans="1:11" ht="28.5">
      <c r="A25" s="14" t="s">
        <v>50</v>
      </c>
      <c r="B25" s="10" t="s">
        <v>51</v>
      </c>
      <c r="C25" s="9">
        <v>42263</v>
      </c>
      <c r="D25" s="5">
        <v>42268</v>
      </c>
      <c r="E25" s="6">
        <v>665</v>
      </c>
      <c r="F25" s="7">
        <v>30</v>
      </c>
      <c r="G25" s="9">
        <f t="shared" si="0"/>
        <v>42298</v>
      </c>
      <c r="H25" s="11">
        <v>644</v>
      </c>
      <c r="I25" s="5">
        <v>42293</v>
      </c>
      <c r="J25" s="8">
        <f t="shared" si="1"/>
        <v>-5</v>
      </c>
      <c r="K25" s="2">
        <f t="shared" si="2"/>
        <v>-3325</v>
      </c>
    </row>
    <row r="26" spans="1:11" ht="14.25">
      <c r="A26" s="10" t="s">
        <v>52</v>
      </c>
      <c r="B26" s="10" t="s">
        <v>53</v>
      </c>
      <c r="C26" s="9">
        <v>42262</v>
      </c>
      <c r="D26" s="5">
        <v>42269</v>
      </c>
      <c r="E26" s="6">
        <v>606</v>
      </c>
      <c r="F26" s="7">
        <v>30</v>
      </c>
      <c r="G26" s="9">
        <f t="shared" si="0"/>
        <v>42299</v>
      </c>
      <c r="H26" s="11">
        <v>645</v>
      </c>
      <c r="I26" s="5">
        <v>42296</v>
      </c>
      <c r="J26" s="8">
        <f t="shared" si="1"/>
        <v>-3</v>
      </c>
      <c r="K26" s="2">
        <f t="shared" si="2"/>
        <v>-1818</v>
      </c>
    </row>
    <row r="27" spans="1:11" ht="42.75">
      <c r="A27" s="14" t="s">
        <v>54</v>
      </c>
      <c r="B27" s="10">
        <v>1</v>
      </c>
      <c r="C27" s="9">
        <v>42205</v>
      </c>
      <c r="D27" s="5">
        <v>42270</v>
      </c>
      <c r="E27" s="6">
        <v>2049</v>
      </c>
      <c r="F27" s="7">
        <v>30</v>
      </c>
      <c r="G27" s="9">
        <f t="shared" si="0"/>
        <v>42300</v>
      </c>
      <c r="H27" s="11">
        <v>646</v>
      </c>
      <c r="I27" s="5">
        <v>42293</v>
      </c>
      <c r="J27" s="8">
        <f t="shared" si="1"/>
        <v>-7</v>
      </c>
      <c r="K27" s="2">
        <f t="shared" si="2"/>
        <v>-14343</v>
      </c>
    </row>
    <row r="28" spans="1:11" ht="14.25">
      <c r="A28" s="10" t="s">
        <v>40</v>
      </c>
      <c r="B28" s="10">
        <v>329</v>
      </c>
      <c r="C28" s="9">
        <v>42270</v>
      </c>
      <c r="D28" s="5">
        <v>42271</v>
      </c>
      <c r="E28" s="6">
        <v>2800</v>
      </c>
      <c r="F28" s="7">
        <v>30</v>
      </c>
      <c r="G28" s="9">
        <f t="shared" si="0"/>
        <v>42301</v>
      </c>
      <c r="H28" s="11">
        <v>647</v>
      </c>
      <c r="I28" s="5">
        <v>42293</v>
      </c>
      <c r="J28" s="8">
        <f t="shared" si="1"/>
        <v>-8</v>
      </c>
      <c r="K28" s="2">
        <f t="shared" si="2"/>
        <v>-22400</v>
      </c>
    </row>
    <row r="29" spans="1:11" ht="14.25">
      <c r="A29" s="10" t="s">
        <v>55</v>
      </c>
      <c r="B29" s="10" t="s">
        <v>56</v>
      </c>
      <c r="C29" s="9">
        <v>42262</v>
      </c>
      <c r="D29" s="5">
        <v>42278</v>
      </c>
      <c r="E29" s="6">
        <v>1400</v>
      </c>
      <c r="F29" s="7">
        <v>30</v>
      </c>
      <c r="G29" s="9">
        <f aca="true" t="shared" si="3" ref="G29:G35">D29+F29</f>
        <v>42308</v>
      </c>
      <c r="H29" s="11">
        <v>648</v>
      </c>
      <c r="I29" s="5">
        <v>42293</v>
      </c>
      <c r="J29" s="8">
        <f aca="true" t="shared" si="4" ref="J29:J35">I29-G29</f>
        <v>-15</v>
      </c>
      <c r="K29" s="2">
        <f aca="true" t="shared" si="5" ref="K29:K35">J29*E29</f>
        <v>-21000</v>
      </c>
    </row>
    <row r="30" spans="1:11" ht="14.25">
      <c r="A30" s="10" t="s">
        <v>57</v>
      </c>
      <c r="B30" s="10" t="s">
        <v>58</v>
      </c>
      <c r="C30" s="9">
        <v>42251</v>
      </c>
      <c r="D30" s="5">
        <v>42281</v>
      </c>
      <c r="E30" s="6">
        <v>202.71</v>
      </c>
      <c r="F30" s="7">
        <v>30</v>
      </c>
      <c r="G30" s="9">
        <f t="shared" si="3"/>
        <v>42311</v>
      </c>
      <c r="H30" s="11">
        <v>649</v>
      </c>
      <c r="I30" s="5">
        <v>42296</v>
      </c>
      <c r="J30" s="8">
        <f t="shared" si="4"/>
        <v>-15</v>
      </c>
      <c r="K30" s="2">
        <f t="shared" si="5"/>
        <v>-3040.65</v>
      </c>
    </row>
    <row r="31" spans="1:11" ht="28.5">
      <c r="A31" s="14" t="s">
        <v>59</v>
      </c>
      <c r="B31" s="10" t="s">
        <v>60</v>
      </c>
      <c r="C31" s="9">
        <v>42284</v>
      </c>
      <c r="D31" s="5">
        <v>42285</v>
      </c>
      <c r="E31" s="6">
        <v>700</v>
      </c>
      <c r="F31" s="7">
        <v>30</v>
      </c>
      <c r="G31" s="9">
        <f t="shared" si="3"/>
        <v>42315</v>
      </c>
      <c r="H31" s="11">
        <v>650</v>
      </c>
      <c r="I31" s="5">
        <v>42296</v>
      </c>
      <c r="J31" s="8">
        <f t="shared" si="4"/>
        <v>-19</v>
      </c>
      <c r="K31" s="2">
        <f t="shared" si="5"/>
        <v>-13300</v>
      </c>
    </row>
    <row r="32" spans="1:11" ht="57">
      <c r="A32" s="14" t="s">
        <v>33</v>
      </c>
      <c r="B32" s="10" t="s">
        <v>61</v>
      </c>
      <c r="C32" s="9">
        <v>42277</v>
      </c>
      <c r="D32" s="5">
        <v>42287</v>
      </c>
      <c r="E32" s="6">
        <v>651</v>
      </c>
      <c r="F32" s="7">
        <v>30</v>
      </c>
      <c r="G32" s="9">
        <f t="shared" si="3"/>
        <v>42317</v>
      </c>
      <c r="H32" s="11">
        <v>651</v>
      </c>
      <c r="I32" s="5">
        <v>42296</v>
      </c>
      <c r="J32" s="8">
        <f t="shared" si="4"/>
        <v>-21</v>
      </c>
      <c r="K32" s="2">
        <f t="shared" si="5"/>
        <v>-13671</v>
      </c>
    </row>
    <row r="33" spans="1:11" ht="14.25">
      <c r="A33" s="10" t="s">
        <v>32</v>
      </c>
      <c r="B33" s="10">
        <v>8715240370</v>
      </c>
      <c r="C33" s="9">
        <v>42292</v>
      </c>
      <c r="D33" s="5">
        <v>42292</v>
      </c>
      <c r="E33" s="6">
        <v>25.36</v>
      </c>
      <c r="F33" s="7">
        <v>30</v>
      </c>
      <c r="G33" s="9">
        <f t="shared" si="3"/>
        <v>42322</v>
      </c>
      <c r="H33" s="11">
        <v>652</v>
      </c>
      <c r="I33" s="5">
        <v>42296</v>
      </c>
      <c r="J33" s="8">
        <f t="shared" si="4"/>
        <v>-26</v>
      </c>
      <c r="K33" s="2">
        <f t="shared" si="5"/>
        <v>-659.36</v>
      </c>
    </row>
    <row r="34" spans="1:11" ht="14.25">
      <c r="A34" s="10" t="s">
        <v>57</v>
      </c>
      <c r="B34" s="10" t="s">
        <v>62</v>
      </c>
      <c r="C34" s="9">
        <v>42277</v>
      </c>
      <c r="D34" s="5">
        <v>42281</v>
      </c>
      <c r="E34" s="6">
        <v>112.8</v>
      </c>
      <c r="F34" s="7">
        <v>30</v>
      </c>
      <c r="G34" s="9">
        <f t="shared" si="3"/>
        <v>42311</v>
      </c>
      <c r="H34" s="11">
        <v>653</v>
      </c>
      <c r="I34" s="5">
        <v>42296</v>
      </c>
      <c r="J34" s="8">
        <f t="shared" si="4"/>
        <v>-15</v>
      </c>
      <c r="K34" s="2">
        <f t="shared" si="5"/>
        <v>-1692</v>
      </c>
    </row>
    <row r="35" spans="1:11" ht="14.25">
      <c r="A35" s="10" t="s">
        <v>40</v>
      </c>
      <c r="B35" s="10">
        <v>368</v>
      </c>
      <c r="C35" s="9">
        <v>42300</v>
      </c>
      <c r="D35" s="5">
        <v>42301</v>
      </c>
      <c r="E35" s="6">
        <v>75</v>
      </c>
      <c r="F35" s="7">
        <v>30</v>
      </c>
      <c r="G35" s="9">
        <f t="shared" si="3"/>
        <v>42331</v>
      </c>
      <c r="H35" s="11">
        <v>748</v>
      </c>
      <c r="I35" s="5">
        <v>42327</v>
      </c>
      <c r="J35" s="8">
        <f t="shared" si="4"/>
        <v>-4</v>
      </c>
      <c r="K35" s="2">
        <f t="shared" si="5"/>
        <v>-300</v>
      </c>
    </row>
    <row r="36" spans="1:11" ht="14.25">
      <c r="A36" s="10" t="s">
        <v>46</v>
      </c>
      <c r="B36" s="10">
        <v>5634</v>
      </c>
      <c r="C36" s="9">
        <v>42283</v>
      </c>
      <c r="D36" s="5">
        <v>42303</v>
      </c>
      <c r="E36" s="6">
        <v>1580</v>
      </c>
      <c r="F36" s="7">
        <v>30</v>
      </c>
      <c r="G36" s="9">
        <f t="shared" si="0"/>
        <v>42333</v>
      </c>
      <c r="H36" s="11">
        <v>749</v>
      </c>
      <c r="I36" s="5">
        <v>42327</v>
      </c>
      <c r="J36" s="8">
        <f t="shared" si="1"/>
        <v>-6</v>
      </c>
      <c r="K36" s="2">
        <f t="shared" si="2"/>
        <v>-9480</v>
      </c>
    </row>
    <row r="37" spans="1:11" ht="14.25">
      <c r="A37" s="10" t="s">
        <v>37</v>
      </c>
      <c r="B37" s="14" t="s">
        <v>63</v>
      </c>
      <c r="C37" s="9">
        <v>42300</v>
      </c>
      <c r="D37" s="5">
        <v>42304</v>
      </c>
      <c r="E37" s="6">
        <v>94.5</v>
      </c>
      <c r="F37" s="7">
        <v>30</v>
      </c>
      <c r="G37" s="9">
        <f aca="true" t="shared" si="6" ref="G37:G52">D37+F37</f>
        <v>42334</v>
      </c>
      <c r="H37" s="11">
        <v>750</v>
      </c>
      <c r="I37" s="5">
        <v>42327</v>
      </c>
      <c r="J37" s="8">
        <f aca="true" t="shared" si="7" ref="J37:J52">I37-G37</f>
        <v>-7</v>
      </c>
      <c r="K37" s="2">
        <f aca="true" t="shared" si="8" ref="K37:K52">J37*E37</f>
        <v>-661.5</v>
      </c>
    </row>
    <row r="38" spans="1:11" ht="14.25">
      <c r="A38" s="10" t="s">
        <v>37</v>
      </c>
      <c r="B38" s="14" t="s">
        <v>64</v>
      </c>
      <c r="C38" s="9">
        <v>42300</v>
      </c>
      <c r="D38" s="5">
        <v>42304</v>
      </c>
      <c r="E38" s="6">
        <v>94.5</v>
      </c>
      <c r="F38" s="7">
        <v>30</v>
      </c>
      <c r="G38" s="9">
        <f t="shared" si="6"/>
        <v>42334</v>
      </c>
      <c r="H38" s="11">
        <v>751</v>
      </c>
      <c r="I38" s="5">
        <v>42327</v>
      </c>
      <c r="J38" s="8">
        <f t="shared" si="7"/>
        <v>-7</v>
      </c>
      <c r="K38" s="2">
        <f t="shared" si="8"/>
        <v>-661.5</v>
      </c>
    </row>
    <row r="39" spans="1:11" ht="14.25">
      <c r="A39" s="10" t="s">
        <v>40</v>
      </c>
      <c r="B39" s="10">
        <v>384</v>
      </c>
      <c r="C39" s="9">
        <v>42314</v>
      </c>
      <c r="D39" s="5">
        <v>42314</v>
      </c>
      <c r="E39" s="6">
        <v>800</v>
      </c>
      <c r="F39" s="7">
        <v>30</v>
      </c>
      <c r="G39" s="9">
        <f t="shared" si="6"/>
        <v>42344</v>
      </c>
      <c r="H39" s="11">
        <v>752</v>
      </c>
      <c r="I39" s="5">
        <v>42327</v>
      </c>
      <c r="J39" s="8">
        <f t="shared" si="7"/>
        <v>-17</v>
      </c>
      <c r="K39" s="2">
        <f t="shared" si="8"/>
        <v>-13600</v>
      </c>
    </row>
    <row r="40" spans="1:11" ht="42.75">
      <c r="A40" s="14" t="s">
        <v>30</v>
      </c>
      <c r="B40" s="10">
        <v>169</v>
      </c>
      <c r="C40" s="9">
        <v>42311</v>
      </c>
      <c r="D40" s="5">
        <v>42312</v>
      </c>
      <c r="E40" s="6">
        <v>204.1</v>
      </c>
      <c r="F40" s="7">
        <v>30</v>
      </c>
      <c r="G40" s="9">
        <f t="shared" si="6"/>
        <v>42342</v>
      </c>
      <c r="H40" s="11">
        <v>753</v>
      </c>
      <c r="I40" s="5">
        <v>42327</v>
      </c>
      <c r="J40" s="8">
        <f t="shared" si="7"/>
        <v>-15</v>
      </c>
      <c r="K40" s="2">
        <f t="shared" si="8"/>
        <v>-3061.5</v>
      </c>
    </row>
    <row r="41" spans="1:11" ht="14.25">
      <c r="A41" s="10" t="s">
        <v>57</v>
      </c>
      <c r="B41" s="10" t="s">
        <v>65</v>
      </c>
      <c r="C41" s="9">
        <v>42308</v>
      </c>
      <c r="D41" s="5">
        <v>42310</v>
      </c>
      <c r="E41" s="6">
        <v>155.45</v>
      </c>
      <c r="F41" s="7">
        <v>30</v>
      </c>
      <c r="G41" s="9">
        <f t="shared" si="6"/>
        <v>42340</v>
      </c>
      <c r="H41" s="11">
        <v>754</v>
      </c>
      <c r="I41" s="5">
        <v>42327</v>
      </c>
      <c r="J41" s="8">
        <f t="shared" si="7"/>
        <v>-13</v>
      </c>
      <c r="K41" s="2">
        <f t="shared" si="8"/>
        <v>-2020.85</v>
      </c>
    </row>
    <row r="42" spans="1:11" ht="14.25">
      <c r="A42" s="10" t="s">
        <v>57</v>
      </c>
      <c r="B42" s="10" t="s">
        <v>66</v>
      </c>
      <c r="C42" s="9">
        <v>42308</v>
      </c>
      <c r="D42" s="5">
        <v>42310</v>
      </c>
      <c r="E42" s="6">
        <v>126.07</v>
      </c>
      <c r="F42" s="7">
        <v>30</v>
      </c>
      <c r="G42" s="9">
        <f t="shared" si="6"/>
        <v>42340</v>
      </c>
      <c r="H42" s="11">
        <v>755</v>
      </c>
      <c r="I42" s="5">
        <v>42327</v>
      </c>
      <c r="J42" s="8">
        <f t="shared" si="7"/>
        <v>-13</v>
      </c>
      <c r="K42" s="2">
        <f t="shared" si="8"/>
        <v>-1638.9099999999999</v>
      </c>
    </row>
    <row r="43" spans="1:11" ht="14.25">
      <c r="A43" s="10" t="s">
        <v>57</v>
      </c>
      <c r="B43" s="10" t="s">
        <v>67</v>
      </c>
      <c r="C43" s="9">
        <v>42308</v>
      </c>
      <c r="D43" s="5">
        <v>42310</v>
      </c>
      <c r="E43" s="6">
        <v>69.35</v>
      </c>
      <c r="F43" s="7">
        <v>30</v>
      </c>
      <c r="G43" s="9">
        <f t="shared" si="6"/>
        <v>42340</v>
      </c>
      <c r="H43" s="11">
        <v>756</v>
      </c>
      <c r="I43" s="5">
        <v>42327</v>
      </c>
      <c r="J43" s="8">
        <f t="shared" si="7"/>
        <v>-13</v>
      </c>
      <c r="K43" s="2">
        <f t="shared" si="8"/>
        <v>-901.55</v>
      </c>
    </row>
    <row r="44" spans="1:11" ht="14.25">
      <c r="A44" s="10" t="s">
        <v>28</v>
      </c>
      <c r="B44" s="10" t="s">
        <v>68</v>
      </c>
      <c r="C44" s="9">
        <v>42308</v>
      </c>
      <c r="D44" s="5">
        <v>42317</v>
      </c>
      <c r="E44" s="6">
        <v>150</v>
      </c>
      <c r="F44" s="7">
        <v>30</v>
      </c>
      <c r="G44" s="9">
        <f t="shared" si="6"/>
        <v>42347</v>
      </c>
      <c r="H44" s="11">
        <v>757</v>
      </c>
      <c r="I44" s="5">
        <v>42327</v>
      </c>
      <c r="J44" s="8">
        <f t="shared" si="7"/>
        <v>-20</v>
      </c>
      <c r="K44" s="2">
        <f t="shared" si="8"/>
        <v>-3000</v>
      </c>
    </row>
    <row r="45" spans="1:11" ht="42.75">
      <c r="A45" s="14" t="s">
        <v>69</v>
      </c>
      <c r="B45" s="10">
        <v>21</v>
      </c>
      <c r="C45" s="9">
        <v>42300</v>
      </c>
      <c r="D45" s="5">
        <v>42300</v>
      </c>
      <c r="E45" s="6">
        <v>1000</v>
      </c>
      <c r="F45" s="7">
        <v>30</v>
      </c>
      <c r="G45" s="9">
        <f t="shared" si="6"/>
        <v>42330</v>
      </c>
      <c r="H45" s="11">
        <v>758</v>
      </c>
      <c r="I45" s="5">
        <v>42327</v>
      </c>
      <c r="J45" s="8">
        <f t="shared" si="7"/>
        <v>-3</v>
      </c>
      <c r="K45" s="2">
        <f t="shared" si="8"/>
        <v>-3000</v>
      </c>
    </row>
    <row r="46" spans="1:11" ht="14.25">
      <c r="A46" s="10" t="s">
        <v>70</v>
      </c>
      <c r="B46" s="10">
        <v>300</v>
      </c>
      <c r="C46" s="9">
        <v>42286</v>
      </c>
      <c r="D46" s="5">
        <v>42310</v>
      </c>
      <c r="E46" s="6">
        <v>142</v>
      </c>
      <c r="F46" s="7">
        <v>30</v>
      </c>
      <c r="G46" s="9">
        <f t="shared" si="6"/>
        <v>42340</v>
      </c>
      <c r="H46" s="11">
        <v>759</v>
      </c>
      <c r="I46" s="5">
        <v>42327</v>
      </c>
      <c r="J46" s="8">
        <f t="shared" si="7"/>
        <v>-13</v>
      </c>
      <c r="K46" s="2">
        <f t="shared" si="8"/>
        <v>-1846</v>
      </c>
    </row>
    <row r="47" spans="1:11" ht="28.5">
      <c r="A47" s="14" t="s">
        <v>71</v>
      </c>
      <c r="B47" s="10" t="s">
        <v>72</v>
      </c>
      <c r="C47" s="9">
        <v>42283</v>
      </c>
      <c r="D47" s="5">
        <v>42317</v>
      </c>
      <c r="E47" s="6">
        <v>73.77</v>
      </c>
      <c r="F47" s="7">
        <v>30</v>
      </c>
      <c r="G47" s="9">
        <f t="shared" si="6"/>
        <v>42347</v>
      </c>
      <c r="H47" s="11">
        <v>760</v>
      </c>
      <c r="I47" s="5">
        <v>42327</v>
      </c>
      <c r="J47" s="8">
        <f t="shared" si="7"/>
        <v>-20</v>
      </c>
      <c r="K47" s="2">
        <f t="shared" si="8"/>
        <v>-1475.3999999999999</v>
      </c>
    </row>
    <row r="48" spans="1:11" ht="28.5">
      <c r="A48" s="14" t="s">
        <v>73</v>
      </c>
      <c r="B48" s="10" t="s">
        <v>74</v>
      </c>
      <c r="C48" s="9">
        <v>42299</v>
      </c>
      <c r="D48" s="5">
        <v>42317</v>
      </c>
      <c r="E48" s="6">
        <v>21.31</v>
      </c>
      <c r="F48" s="7">
        <v>30</v>
      </c>
      <c r="G48" s="9">
        <f t="shared" si="6"/>
        <v>42347</v>
      </c>
      <c r="H48" s="11">
        <v>761</v>
      </c>
      <c r="I48" s="5">
        <v>42327</v>
      </c>
      <c r="J48" s="8">
        <f t="shared" si="7"/>
        <v>-20</v>
      </c>
      <c r="K48" s="2">
        <f t="shared" si="8"/>
        <v>-426.2</v>
      </c>
    </row>
    <row r="49" spans="1:11" ht="14.25">
      <c r="A49" s="10" t="s">
        <v>46</v>
      </c>
      <c r="B49" s="10">
        <v>5750</v>
      </c>
      <c r="C49" s="9">
        <v>42305</v>
      </c>
      <c r="D49" s="5">
        <v>42317</v>
      </c>
      <c r="E49" s="6">
        <v>1225</v>
      </c>
      <c r="F49" s="7">
        <v>30</v>
      </c>
      <c r="G49" s="9">
        <f t="shared" si="6"/>
        <v>42347</v>
      </c>
      <c r="H49" s="11">
        <v>762</v>
      </c>
      <c r="I49" s="5">
        <v>42327</v>
      </c>
      <c r="J49" s="8">
        <f t="shared" si="7"/>
        <v>-20</v>
      </c>
      <c r="K49" s="2">
        <f t="shared" si="8"/>
        <v>-24500</v>
      </c>
    </row>
    <row r="50" spans="1:11" ht="42.75">
      <c r="A50" s="14" t="s">
        <v>69</v>
      </c>
      <c r="B50" s="10">
        <v>22</v>
      </c>
      <c r="C50" s="9">
        <v>42311</v>
      </c>
      <c r="D50" s="5">
        <v>42300</v>
      </c>
      <c r="E50" s="6">
        <v>360</v>
      </c>
      <c r="F50" s="7">
        <v>30</v>
      </c>
      <c r="G50" s="9">
        <f t="shared" si="6"/>
        <v>42330</v>
      </c>
      <c r="H50" s="11">
        <v>763</v>
      </c>
      <c r="I50" s="5">
        <v>42327</v>
      </c>
      <c r="J50" s="8">
        <f t="shared" si="7"/>
        <v>-3</v>
      </c>
      <c r="K50" s="2">
        <f t="shared" si="8"/>
        <v>-1080</v>
      </c>
    </row>
    <row r="51" spans="1:11" ht="28.5">
      <c r="A51" s="14" t="s">
        <v>75</v>
      </c>
      <c r="B51" s="14" t="s">
        <v>76</v>
      </c>
      <c r="C51" s="9">
        <v>42306</v>
      </c>
      <c r="D51" s="5">
        <v>42310</v>
      </c>
      <c r="E51" s="6">
        <v>588.02</v>
      </c>
      <c r="F51" s="7">
        <v>30</v>
      </c>
      <c r="G51" s="9">
        <f t="shared" si="6"/>
        <v>42340</v>
      </c>
      <c r="H51" s="11">
        <v>764</v>
      </c>
      <c r="I51" s="5">
        <v>42327</v>
      </c>
      <c r="J51" s="8">
        <f t="shared" si="7"/>
        <v>-13</v>
      </c>
      <c r="K51" s="2">
        <f t="shared" si="8"/>
        <v>-7644.26</v>
      </c>
    </row>
    <row r="52" spans="1:11" ht="28.5">
      <c r="A52" s="14" t="s">
        <v>73</v>
      </c>
      <c r="B52" s="10" t="s">
        <v>77</v>
      </c>
      <c r="C52" s="9">
        <v>42299</v>
      </c>
      <c r="D52" s="5">
        <v>42317</v>
      </c>
      <c r="E52" s="6">
        <v>7.52</v>
      </c>
      <c r="F52" s="7">
        <v>30</v>
      </c>
      <c r="G52" s="9">
        <f t="shared" si="6"/>
        <v>42347</v>
      </c>
      <c r="H52" s="11">
        <v>765</v>
      </c>
      <c r="I52" s="5">
        <v>42327</v>
      </c>
      <c r="J52" s="8">
        <f t="shared" si="7"/>
        <v>-20</v>
      </c>
      <c r="K52" s="2">
        <f t="shared" si="8"/>
        <v>-150.39999999999998</v>
      </c>
    </row>
    <row r="53" spans="1:11" ht="14.25">
      <c r="A53" s="10" t="s">
        <v>46</v>
      </c>
      <c r="B53" s="10">
        <v>6369</v>
      </c>
      <c r="C53" s="9">
        <v>42318</v>
      </c>
      <c r="D53" s="5">
        <v>42321</v>
      </c>
      <c r="E53" s="6">
        <v>540</v>
      </c>
      <c r="F53" s="7">
        <v>30</v>
      </c>
      <c r="G53" s="9">
        <f t="shared" si="0"/>
        <v>42351</v>
      </c>
      <c r="H53" s="11">
        <v>767</v>
      </c>
      <c r="I53" s="5">
        <v>42335</v>
      </c>
      <c r="J53" s="8">
        <f t="shared" si="1"/>
        <v>-16</v>
      </c>
      <c r="K53" s="2">
        <f t="shared" si="2"/>
        <v>-8640</v>
      </c>
    </row>
    <row r="54" spans="1:11" ht="42.75">
      <c r="A54" s="14" t="s">
        <v>69</v>
      </c>
      <c r="B54" s="10">
        <v>23</v>
      </c>
      <c r="C54" s="9">
        <v>42326</v>
      </c>
      <c r="D54" s="5">
        <v>42326</v>
      </c>
      <c r="E54" s="6">
        <v>1300</v>
      </c>
      <c r="F54" s="7">
        <v>30</v>
      </c>
      <c r="G54" s="9">
        <f>D54+F54</f>
        <v>42356</v>
      </c>
      <c r="H54" s="11">
        <v>768</v>
      </c>
      <c r="I54" s="5">
        <v>42335</v>
      </c>
      <c r="J54" s="8">
        <f>I54-G54</f>
        <v>-21</v>
      </c>
      <c r="K54" s="2">
        <f>J54*E54</f>
        <v>-27300</v>
      </c>
    </row>
    <row r="55" spans="1:11" ht="14.25">
      <c r="A55" s="10" t="s">
        <v>47</v>
      </c>
      <c r="B55" s="14" t="s">
        <v>80</v>
      </c>
      <c r="C55" s="9">
        <v>42308</v>
      </c>
      <c r="D55" s="5">
        <v>42326</v>
      </c>
      <c r="E55" s="6">
        <v>41</v>
      </c>
      <c r="F55" s="7">
        <v>30</v>
      </c>
      <c r="G55" s="9">
        <f aca="true" t="shared" si="9" ref="G55:G64">D55+F55</f>
        <v>42356</v>
      </c>
      <c r="H55" s="11">
        <v>769</v>
      </c>
      <c r="I55" s="5">
        <v>42335</v>
      </c>
      <c r="J55" s="8">
        <f aca="true" t="shared" si="10" ref="J55:J64">I55-G55</f>
        <v>-21</v>
      </c>
      <c r="K55" s="2">
        <f aca="true" t="shared" si="11" ref="K55:K64">J55*E55</f>
        <v>-861</v>
      </c>
    </row>
    <row r="56" spans="1:11" ht="28.5">
      <c r="A56" s="14" t="s">
        <v>81</v>
      </c>
      <c r="B56" s="10">
        <v>23</v>
      </c>
      <c r="C56" s="9">
        <v>42318</v>
      </c>
      <c r="D56" s="5">
        <v>42318</v>
      </c>
      <c r="E56" s="6">
        <v>269</v>
      </c>
      <c r="F56" s="7">
        <v>30</v>
      </c>
      <c r="G56" s="9">
        <f t="shared" si="9"/>
        <v>42348</v>
      </c>
      <c r="H56" s="11">
        <v>770</v>
      </c>
      <c r="I56" s="5">
        <v>42335</v>
      </c>
      <c r="J56" s="8">
        <f t="shared" si="10"/>
        <v>-13</v>
      </c>
      <c r="K56" s="2">
        <f t="shared" si="11"/>
        <v>-3497</v>
      </c>
    </row>
    <row r="57" spans="1:11" ht="28.5">
      <c r="A57" s="14" t="s">
        <v>82</v>
      </c>
      <c r="B57" s="10" t="s">
        <v>83</v>
      </c>
      <c r="C57" s="9">
        <v>42317</v>
      </c>
      <c r="D57" s="5">
        <v>42318</v>
      </c>
      <c r="E57" s="6">
        <v>407.95</v>
      </c>
      <c r="F57" s="7">
        <v>30</v>
      </c>
      <c r="G57" s="9">
        <f t="shared" si="9"/>
        <v>42348</v>
      </c>
      <c r="H57" s="11">
        <v>771</v>
      </c>
      <c r="I57" s="5">
        <v>42335</v>
      </c>
      <c r="J57" s="8">
        <f t="shared" si="10"/>
        <v>-13</v>
      </c>
      <c r="K57" s="2">
        <f t="shared" si="11"/>
        <v>-5303.349999999999</v>
      </c>
    </row>
    <row r="58" spans="1:11" ht="14.25">
      <c r="A58" s="10" t="s">
        <v>84</v>
      </c>
      <c r="B58" s="10" t="s">
        <v>85</v>
      </c>
      <c r="C58" s="9">
        <v>42307</v>
      </c>
      <c r="D58" s="5">
        <v>42318</v>
      </c>
      <c r="E58" s="6">
        <v>167.43</v>
      </c>
      <c r="F58" s="7">
        <v>30</v>
      </c>
      <c r="G58" s="9">
        <f t="shared" si="9"/>
        <v>42348</v>
      </c>
      <c r="H58" s="11">
        <v>772</v>
      </c>
      <c r="I58" s="5">
        <v>42335</v>
      </c>
      <c r="J58" s="8">
        <f t="shared" si="10"/>
        <v>-13</v>
      </c>
      <c r="K58" s="2">
        <f t="shared" si="11"/>
        <v>-2176.59</v>
      </c>
    </row>
    <row r="59" spans="1:11" ht="14.25">
      <c r="A59" s="10" t="s">
        <v>32</v>
      </c>
      <c r="B59" s="10">
        <v>871528603</v>
      </c>
      <c r="C59" s="9">
        <v>42326</v>
      </c>
      <c r="D59" s="5">
        <v>42326</v>
      </c>
      <c r="E59" s="6">
        <v>52.95</v>
      </c>
      <c r="F59" s="7">
        <v>30</v>
      </c>
      <c r="G59" s="9">
        <f t="shared" si="9"/>
        <v>42356</v>
      </c>
      <c r="H59" s="11">
        <v>773</v>
      </c>
      <c r="I59" s="5">
        <v>42335</v>
      </c>
      <c r="J59" s="8">
        <f t="shared" si="10"/>
        <v>-21</v>
      </c>
      <c r="K59" s="2">
        <f t="shared" si="11"/>
        <v>-1111.95</v>
      </c>
    </row>
    <row r="60" spans="1:11" ht="42.75">
      <c r="A60" s="14" t="s">
        <v>86</v>
      </c>
      <c r="B60" s="10">
        <v>27</v>
      </c>
      <c r="C60" s="9">
        <v>42308</v>
      </c>
      <c r="D60" s="5">
        <v>42308</v>
      </c>
      <c r="E60" s="6">
        <v>97.5</v>
      </c>
      <c r="F60" s="7">
        <v>30</v>
      </c>
      <c r="G60" s="9">
        <f t="shared" si="9"/>
        <v>42338</v>
      </c>
      <c r="H60" s="11">
        <v>774</v>
      </c>
      <c r="I60" s="5">
        <v>42335</v>
      </c>
      <c r="J60" s="8">
        <f t="shared" si="10"/>
        <v>-3</v>
      </c>
      <c r="K60" s="2">
        <f t="shared" si="11"/>
        <v>-292.5</v>
      </c>
    </row>
    <row r="61" spans="1:11" ht="57">
      <c r="A61" s="14" t="s">
        <v>87</v>
      </c>
      <c r="B61" s="10" t="s">
        <v>83</v>
      </c>
      <c r="C61" s="9">
        <v>42308</v>
      </c>
      <c r="D61" s="5">
        <v>42327</v>
      </c>
      <c r="E61" s="6">
        <v>25</v>
      </c>
      <c r="F61" s="7">
        <v>30</v>
      </c>
      <c r="G61" s="9">
        <f t="shared" si="9"/>
        <v>42357</v>
      </c>
      <c r="H61" s="11">
        <v>775</v>
      </c>
      <c r="I61" s="5">
        <v>42335</v>
      </c>
      <c r="J61" s="8">
        <f t="shared" si="10"/>
        <v>-22</v>
      </c>
      <c r="K61" s="2">
        <f t="shared" si="11"/>
        <v>-550</v>
      </c>
    </row>
    <row r="62" spans="1:11" ht="28.5">
      <c r="A62" s="14" t="s">
        <v>88</v>
      </c>
      <c r="B62" s="10" t="s">
        <v>89</v>
      </c>
      <c r="C62" s="9">
        <v>42324</v>
      </c>
      <c r="D62" s="5">
        <v>42326</v>
      </c>
      <c r="E62" s="6">
        <v>2400</v>
      </c>
      <c r="F62" s="7">
        <v>30</v>
      </c>
      <c r="G62" s="9">
        <f t="shared" si="9"/>
        <v>42356</v>
      </c>
      <c r="H62" s="11">
        <v>776</v>
      </c>
      <c r="I62" s="5">
        <v>42335</v>
      </c>
      <c r="J62" s="8">
        <f t="shared" si="10"/>
        <v>-21</v>
      </c>
      <c r="K62" s="2">
        <f t="shared" si="11"/>
        <v>-50400</v>
      </c>
    </row>
    <row r="63" spans="1:11" ht="28.5">
      <c r="A63" s="14" t="s">
        <v>90</v>
      </c>
      <c r="B63" s="10" t="s">
        <v>91</v>
      </c>
      <c r="C63" s="9">
        <v>42332</v>
      </c>
      <c r="D63" s="5">
        <v>42332</v>
      </c>
      <c r="E63" s="6">
        <v>100</v>
      </c>
      <c r="F63" s="7">
        <v>30</v>
      </c>
      <c r="G63" s="9">
        <f t="shared" si="9"/>
        <v>42362</v>
      </c>
      <c r="H63" s="11">
        <v>777</v>
      </c>
      <c r="I63" s="5">
        <v>42335</v>
      </c>
      <c r="J63" s="8">
        <f t="shared" si="10"/>
        <v>-27</v>
      </c>
      <c r="K63" s="2">
        <f t="shared" si="11"/>
        <v>-2700</v>
      </c>
    </row>
    <row r="64" spans="1:11" ht="57">
      <c r="A64" s="14" t="s">
        <v>33</v>
      </c>
      <c r="B64" s="10" t="s">
        <v>92</v>
      </c>
      <c r="C64" s="9">
        <v>42308</v>
      </c>
      <c r="D64" s="5">
        <v>42333</v>
      </c>
      <c r="E64" s="6">
        <v>210.78</v>
      </c>
      <c r="F64" s="7">
        <v>30</v>
      </c>
      <c r="G64" s="9">
        <f t="shared" si="9"/>
        <v>42363</v>
      </c>
      <c r="H64" s="11">
        <v>778</v>
      </c>
      <c r="I64" s="5">
        <v>42335</v>
      </c>
      <c r="J64" s="8">
        <f t="shared" si="10"/>
        <v>-28</v>
      </c>
      <c r="K64" s="2">
        <f t="shared" si="11"/>
        <v>-5901.84</v>
      </c>
    </row>
    <row r="65" spans="1:11" ht="57">
      <c r="A65" s="14" t="s">
        <v>33</v>
      </c>
      <c r="B65" s="10" t="s">
        <v>93</v>
      </c>
      <c r="C65" s="9">
        <v>42308</v>
      </c>
      <c r="D65" s="5">
        <v>42333</v>
      </c>
      <c r="E65" s="6">
        <v>49.76</v>
      </c>
      <c r="F65" s="7">
        <v>30</v>
      </c>
      <c r="G65" s="9">
        <f>D65+F65</f>
        <v>42363</v>
      </c>
      <c r="H65" s="11">
        <v>779</v>
      </c>
      <c r="I65" s="5">
        <v>42335</v>
      </c>
      <c r="J65" s="8">
        <f>I65-G65</f>
        <v>-28</v>
      </c>
      <c r="K65" s="2">
        <f>J65*E65</f>
        <v>-1393.28</v>
      </c>
    </row>
    <row r="66" spans="1:11" ht="28.5">
      <c r="A66" s="14" t="s">
        <v>88</v>
      </c>
      <c r="B66" s="10" t="s">
        <v>94</v>
      </c>
      <c r="C66" s="9">
        <v>42324</v>
      </c>
      <c r="D66" s="5">
        <v>42327</v>
      </c>
      <c r="E66" s="6">
        <v>9280</v>
      </c>
      <c r="F66" s="7">
        <v>30</v>
      </c>
      <c r="G66" s="9">
        <f>D66+F66</f>
        <v>42357</v>
      </c>
      <c r="H66" s="11">
        <v>780</v>
      </c>
      <c r="I66" s="5">
        <v>42335</v>
      </c>
      <c r="J66" s="8">
        <f>I66-G66</f>
        <v>-22</v>
      </c>
      <c r="K66" s="2">
        <f>J66*E66</f>
        <v>-204160</v>
      </c>
    </row>
    <row r="67" spans="1:11" ht="28.5">
      <c r="A67" s="14" t="s">
        <v>88</v>
      </c>
      <c r="B67" s="10" t="s">
        <v>95</v>
      </c>
      <c r="C67" s="9">
        <v>42324</v>
      </c>
      <c r="D67" s="5">
        <v>42327</v>
      </c>
      <c r="E67" s="6">
        <v>2662.58</v>
      </c>
      <c r="F67" s="7">
        <v>30</v>
      </c>
      <c r="G67" s="9">
        <f>D67+F67</f>
        <v>42357</v>
      </c>
      <c r="H67" s="11">
        <v>837</v>
      </c>
      <c r="I67" s="5">
        <v>42347</v>
      </c>
      <c r="J67" s="8">
        <f>I67-G67</f>
        <v>-10</v>
      </c>
      <c r="K67" s="2">
        <f>J67*E67</f>
        <v>-26625.8</v>
      </c>
    </row>
    <row r="68" spans="1:11" ht="28.5">
      <c r="A68" s="14" t="s">
        <v>88</v>
      </c>
      <c r="B68" s="10" t="s">
        <v>95</v>
      </c>
      <c r="C68" s="9">
        <v>42324</v>
      </c>
      <c r="D68" s="5">
        <v>42327</v>
      </c>
      <c r="E68" s="6">
        <v>370.23</v>
      </c>
      <c r="F68" s="7">
        <v>30</v>
      </c>
      <c r="G68" s="9">
        <f aca="true" t="shared" si="12" ref="G68:G91">D68+F68</f>
        <v>42357</v>
      </c>
      <c r="H68" s="11">
        <v>838</v>
      </c>
      <c r="I68" s="5">
        <v>42347</v>
      </c>
      <c r="J68" s="8">
        <f aca="true" t="shared" si="13" ref="J68:J91">I68-G68</f>
        <v>-10</v>
      </c>
      <c r="K68" s="2">
        <f aca="true" t="shared" si="14" ref="K68:K91">J68*E68</f>
        <v>-3702.3</v>
      </c>
    </row>
    <row r="69" spans="1:11" ht="14.25">
      <c r="A69" s="10" t="s">
        <v>96</v>
      </c>
      <c r="B69" s="17">
        <v>159360109</v>
      </c>
      <c r="C69" s="9">
        <v>42314</v>
      </c>
      <c r="D69" s="5">
        <v>42328</v>
      </c>
      <c r="E69" s="6">
        <v>26.25</v>
      </c>
      <c r="F69" s="7">
        <v>30</v>
      </c>
      <c r="G69" s="9">
        <f t="shared" si="12"/>
        <v>42358</v>
      </c>
      <c r="H69" s="11">
        <v>839</v>
      </c>
      <c r="I69" s="5">
        <v>42347</v>
      </c>
      <c r="J69" s="8">
        <f t="shared" si="13"/>
        <v>-11</v>
      </c>
      <c r="K69" s="2">
        <f t="shared" si="14"/>
        <v>-288.75</v>
      </c>
    </row>
    <row r="70" spans="1:11" ht="14.25">
      <c r="A70" s="10" t="s">
        <v>96</v>
      </c>
      <c r="B70" s="10">
        <v>159360228</v>
      </c>
      <c r="C70" s="9">
        <v>42314</v>
      </c>
      <c r="D70" s="5">
        <v>42328</v>
      </c>
      <c r="E70" s="6">
        <v>716.82</v>
      </c>
      <c r="F70" s="7">
        <v>30</v>
      </c>
      <c r="G70" s="9">
        <f t="shared" si="12"/>
        <v>42358</v>
      </c>
      <c r="H70" s="11">
        <v>840</v>
      </c>
      <c r="I70" s="5">
        <v>42347</v>
      </c>
      <c r="J70" s="8">
        <f t="shared" si="13"/>
        <v>-11</v>
      </c>
      <c r="K70" s="2">
        <f t="shared" si="14"/>
        <v>-7885.02</v>
      </c>
    </row>
    <row r="71" spans="1:11" ht="14.25">
      <c r="A71" t="s">
        <v>57</v>
      </c>
      <c r="B71" s="10" t="s">
        <v>97</v>
      </c>
      <c r="C71" s="9">
        <v>42336</v>
      </c>
      <c r="D71" s="5">
        <v>42337</v>
      </c>
      <c r="E71" s="6">
        <v>224.82</v>
      </c>
      <c r="F71" s="7">
        <v>30</v>
      </c>
      <c r="G71" s="9">
        <f t="shared" si="12"/>
        <v>42367</v>
      </c>
      <c r="H71" s="11">
        <v>841</v>
      </c>
      <c r="I71" s="5">
        <v>42347</v>
      </c>
      <c r="J71" s="8">
        <f t="shared" si="13"/>
        <v>-20</v>
      </c>
      <c r="K71" s="2">
        <f t="shared" si="14"/>
        <v>-4496.4</v>
      </c>
    </row>
    <row r="72" spans="1:11" ht="14.25">
      <c r="A72" s="10" t="s">
        <v>98</v>
      </c>
      <c r="B72" s="10" t="s">
        <v>99</v>
      </c>
      <c r="C72" s="9">
        <v>42334</v>
      </c>
      <c r="D72" s="5">
        <v>42338</v>
      </c>
      <c r="E72" s="6">
        <v>300.97</v>
      </c>
      <c r="F72" s="7">
        <v>30</v>
      </c>
      <c r="G72" s="9">
        <f t="shared" si="12"/>
        <v>42368</v>
      </c>
      <c r="H72" s="11">
        <v>842</v>
      </c>
      <c r="I72" s="5">
        <v>42347</v>
      </c>
      <c r="J72" s="8">
        <f t="shared" si="13"/>
        <v>-21</v>
      </c>
      <c r="K72" s="2">
        <f t="shared" si="14"/>
        <v>-6320.370000000001</v>
      </c>
    </row>
    <row r="73" spans="1:11" ht="14.25">
      <c r="A73" s="10" t="s">
        <v>100</v>
      </c>
      <c r="B73" s="10" t="s">
        <v>101</v>
      </c>
      <c r="C73" s="9">
        <v>42338</v>
      </c>
      <c r="D73" s="5">
        <v>42338</v>
      </c>
      <c r="E73" s="6">
        <v>58.22</v>
      </c>
      <c r="F73" s="7">
        <v>30</v>
      </c>
      <c r="G73" s="9">
        <f t="shared" si="12"/>
        <v>42368</v>
      </c>
      <c r="H73" s="11">
        <v>843</v>
      </c>
      <c r="I73" s="5">
        <v>42347</v>
      </c>
      <c r="J73" s="8">
        <f t="shared" si="13"/>
        <v>-21</v>
      </c>
      <c r="K73" s="2">
        <f t="shared" si="14"/>
        <v>-1222.62</v>
      </c>
    </row>
    <row r="74" spans="1:11" ht="14.25">
      <c r="A74" s="10" t="s">
        <v>102</v>
      </c>
      <c r="B74" s="10" t="s">
        <v>103</v>
      </c>
      <c r="C74" s="9">
        <v>42333</v>
      </c>
      <c r="D74" s="5">
        <v>42338</v>
      </c>
      <c r="E74" s="6">
        <v>270</v>
      </c>
      <c r="F74" s="7">
        <v>30</v>
      </c>
      <c r="G74" s="9">
        <f t="shared" si="12"/>
        <v>42368</v>
      </c>
      <c r="H74" s="11">
        <v>844</v>
      </c>
      <c r="I74" s="5">
        <v>42347</v>
      </c>
      <c r="J74" s="8">
        <f t="shared" si="13"/>
        <v>-21</v>
      </c>
      <c r="K74" s="2">
        <f t="shared" si="14"/>
        <v>-5670</v>
      </c>
    </row>
    <row r="75" spans="1:11" ht="28.5">
      <c r="A75" s="14" t="s">
        <v>105</v>
      </c>
      <c r="B75" s="10" t="s">
        <v>104</v>
      </c>
      <c r="C75" s="9">
        <v>42339</v>
      </c>
      <c r="D75" s="5">
        <v>42339</v>
      </c>
      <c r="E75" s="6">
        <v>340</v>
      </c>
      <c r="F75" s="7">
        <v>30</v>
      </c>
      <c r="G75" s="9">
        <f t="shared" si="12"/>
        <v>42369</v>
      </c>
      <c r="H75" s="11">
        <v>845</v>
      </c>
      <c r="I75" s="5">
        <v>42347</v>
      </c>
      <c r="J75" s="8">
        <f t="shared" si="13"/>
        <v>-22</v>
      </c>
      <c r="K75" s="2">
        <f t="shared" si="14"/>
        <v>-7480</v>
      </c>
    </row>
    <row r="76" spans="1:11" ht="14.25">
      <c r="A76" s="10" t="s">
        <v>106</v>
      </c>
      <c r="B76" s="17">
        <v>3610</v>
      </c>
      <c r="C76" s="9">
        <v>42334</v>
      </c>
      <c r="D76" s="5">
        <v>42340</v>
      </c>
      <c r="E76" s="6">
        <v>1080</v>
      </c>
      <c r="F76" s="7">
        <v>30</v>
      </c>
      <c r="G76" s="9">
        <f t="shared" si="12"/>
        <v>42370</v>
      </c>
      <c r="H76" s="11">
        <v>846</v>
      </c>
      <c r="I76" s="5">
        <v>42347</v>
      </c>
      <c r="J76" s="8">
        <f t="shared" si="13"/>
        <v>-23</v>
      </c>
      <c r="K76" s="2">
        <f t="shared" si="14"/>
        <v>-24840</v>
      </c>
    </row>
    <row r="77" spans="1:11" ht="28.5">
      <c r="A77" s="14" t="s">
        <v>107</v>
      </c>
      <c r="B77" s="10" t="s">
        <v>108</v>
      </c>
      <c r="C77" s="9">
        <v>42340</v>
      </c>
      <c r="D77" s="5">
        <v>42341</v>
      </c>
      <c r="E77" s="6">
        <v>394.27</v>
      </c>
      <c r="F77" s="7">
        <v>30</v>
      </c>
      <c r="G77" s="9">
        <f t="shared" si="12"/>
        <v>42371</v>
      </c>
      <c r="H77" s="11">
        <v>847</v>
      </c>
      <c r="I77" s="5">
        <v>42347</v>
      </c>
      <c r="J77" s="8">
        <f t="shared" si="13"/>
        <v>-24</v>
      </c>
      <c r="K77" s="2">
        <f t="shared" si="14"/>
        <v>-9462.48</v>
      </c>
    </row>
    <row r="78" spans="1:11" ht="14.25">
      <c r="A78" s="10" t="s">
        <v>28</v>
      </c>
      <c r="B78" s="10" t="s">
        <v>109</v>
      </c>
      <c r="C78" s="9">
        <v>42338</v>
      </c>
      <c r="D78" s="5">
        <v>42342</v>
      </c>
      <c r="E78" s="6">
        <v>150</v>
      </c>
      <c r="F78" s="7">
        <v>30</v>
      </c>
      <c r="G78" s="9">
        <f t="shared" si="12"/>
        <v>42372</v>
      </c>
      <c r="H78" s="11">
        <v>848</v>
      </c>
      <c r="I78" s="5">
        <v>42347</v>
      </c>
      <c r="J78" s="8">
        <f t="shared" si="13"/>
        <v>-25</v>
      </c>
      <c r="K78" s="2">
        <f t="shared" si="14"/>
        <v>-3750</v>
      </c>
    </row>
    <row r="79" spans="1:11" ht="14.25">
      <c r="A79" s="10" t="s">
        <v>110</v>
      </c>
      <c r="B79" s="10" t="s">
        <v>111</v>
      </c>
      <c r="C79" s="9">
        <v>42338</v>
      </c>
      <c r="D79" s="5">
        <v>42348</v>
      </c>
      <c r="E79" s="6">
        <v>178</v>
      </c>
      <c r="F79" s="7">
        <v>30</v>
      </c>
      <c r="G79" s="9">
        <f t="shared" si="12"/>
        <v>42378</v>
      </c>
      <c r="H79" s="11">
        <v>883</v>
      </c>
      <c r="I79" s="5">
        <v>42354</v>
      </c>
      <c r="J79" s="8">
        <f t="shared" si="13"/>
        <v>-24</v>
      </c>
      <c r="K79" s="2">
        <f t="shared" si="14"/>
        <v>-4272</v>
      </c>
    </row>
    <row r="80" spans="1:11" ht="42.75">
      <c r="A80" s="14" t="s">
        <v>30</v>
      </c>
      <c r="B80" s="17">
        <v>192</v>
      </c>
      <c r="C80" s="9">
        <v>42339</v>
      </c>
      <c r="D80" s="5">
        <v>42347</v>
      </c>
      <c r="E80" s="6">
        <v>240.98</v>
      </c>
      <c r="F80" s="7">
        <v>30</v>
      </c>
      <c r="G80" s="9">
        <f t="shared" si="12"/>
        <v>42377</v>
      </c>
      <c r="H80" s="11">
        <v>884</v>
      </c>
      <c r="I80" s="5">
        <v>42354</v>
      </c>
      <c r="J80" s="8">
        <f t="shared" si="13"/>
        <v>-23</v>
      </c>
      <c r="K80" s="2">
        <f t="shared" si="14"/>
        <v>-5542.54</v>
      </c>
    </row>
    <row r="81" spans="1:11" ht="28.5">
      <c r="A81" s="14" t="s">
        <v>112</v>
      </c>
      <c r="B81" s="17">
        <v>2969</v>
      </c>
      <c r="C81" s="9">
        <v>42333</v>
      </c>
      <c r="D81" s="5">
        <v>42349</v>
      </c>
      <c r="E81" s="6">
        <v>292.8</v>
      </c>
      <c r="F81" s="7">
        <v>30</v>
      </c>
      <c r="G81" s="9">
        <f t="shared" si="12"/>
        <v>42379</v>
      </c>
      <c r="H81" s="11">
        <v>885</v>
      </c>
      <c r="I81" s="5">
        <v>42354</v>
      </c>
      <c r="J81" s="8">
        <f t="shared" si="13"/>
        <v>-25</v>
      </c>
      <c r="K81" s="2">
        <f t="shared" si="14"/>
        <v>-7320</v>
      </c>
    </row>
    <row r="82" spans="1:11" ht="14.25">
      <c r="A82" s="10" t="s">
        <v>113</v>
      </c>
      <c r="B82" s="10" t="s">
        <v>114</v>
      </c>
      <c r="C82" s="9">
        <v>42338</v>
      </c>
      <c r="D82" s="5">
        <v>42353</v>
      </c>
      <c r="E82" s="6">
        <v>559.68</v>
      </c>
      <c r="F82" s="7">
        <v>30</v>
      </c>
      <c r="G82" s="9">
        <f t="shared" si="12"/>
        <v>42383</v>
      </c>
      <c r="H82" s="11">
        <v>886</v>
      </c>
      <c r="I82" s="5">
        <v>42354</v>
      </c>
      <c r="J82" s="8">
        <f t="shared" si="13"/>
        <v>-29</v>
      </c>
      <c r="K82" s="2">
        <f t="shared" si="14"/>
        <v>-16230.72</v>
      </c>
    </row>
    <row r="83" spans="1:11" ht="14.25">
      <c r="A83" s="10" t="s">
        <v>115</v>
      </c>
      <c r="B83" s="10" t="s">
        <v>116</v>
      </c>
      <c r="C83" s="9">
        <v>42338</v>
      </c>
      <c r="D83" s="5">
        <v>42353</v>
      </c>
      <c r="E83" s="6">
        <v>493.75</v>
      </c>
      <c r="F83" s="7">
        <v>30</v>
      </c>
      <c r="G83" s="9">
        <f t="shared" si="12"/>
        <v>42383</v>
      </c>
      <c r="H83" s="11">
        <v>887</v>
      </c>
      <c r="I83" s="5">
        <v>42354</v>
      </c>
      <c r="J83" s="8">
        <f t="shared" si="13"/>
        <v>-29</v>
      </c>
      <c r="K83" s="2">
        <f t="shared" si="14"/>
        <v>-14318.75</v>
      </c>
    </row>
    <row r="84" spans="1:11" ht="14.25">
      <c r="A84" s="10" t="s">
        <v>117</v>
      </c>
      <c r="B84" s="17">
        <v>4809</v>
      </c>
      <c r="C84" s="9">
        <v>42353</v>
      </c>
      <c r="D84" s="5">
        <v>42354</v>
      </c>
      <c r="E84" s="6">
        <v>138.53</v>
      </c>
      <c r="F84" s="7">
        <v>30</v>
      </c>
      <c r="G84" s="9">
        <f t="shared" si="12"/>
        <v>42384</v>
      </c>
      <c r="H84" s="11">
        <v>895</v>
      </c>
      <c r="I84" s="5">
        <v>42355</v>
      </c>
      <c r="J84" s="8">
        <f t="shared" si="13"/>
        <v>-29</v>
      </c>
      <c r="K84" s="2">
        <f t="shared" si="14"/>
        <v>-4017.37</v>
      </c>
    </row>
    <row r="85" spans="1:11" ht="14.25">
      <c r="A85" s="10"/>
      <c r="B85" s="10"/>
      <c r="C85" s="9"/>
      <c r="D85" s="5"/>
      <c r="E85" s="6"/>
      <c r="F85" s="7"/>
      <c r="G85" s="9">
        <f t="shared" si="12"/>
        <v>0</v>
      </c>
      <c r="H85" s="11"/>
      <c r="I85" s="5"/>
      <c r="J85" s="8">
        <f t="shared" si="13"/>
        <v>0</v>
      </c>
      <c r="K85" s="2">
        <f t="shared" si="14"/>
        <v>0</v>
      </c>
    </row>
    <row r="86" spans="1:11" ht="14.25">
      <c r="A86" s="10"/>
      <c r="B86" s="10"/>
      <c r="C86" s="9"/>
      <c r="D86" s="5"/>
      <c r="E86" s="6"/>
      <c r="F86" s="7"/>
      <c r="G86" s="9">
        <f t="shared" si="12"/>
        <v>0</v>
      </c>
      <c r="H86" s="11"/>
      <c r="I86" s="5"/>
      <c r="J86" s="8">
        <f t="shared" si="13"/>
        <v>0</v>
      </c>
      <c r="K86" s="2">
        <f t="shared" si="14"/>
        <v>0</v>
      </c>
    </row>
    <row r="87" spans="1:11" ht="14.25">
      <c r="A87" s="10"/>
      <c r="B87" s="10"/>
      <c r="C87" s="9"/>
      <c r="D87" s="5"/>
      <c r="E87" s="6"/>
      <c r="F87" s="7"/>
      <c r="G87" s="9">
        <f t="shared" si="12"/>
        <v>0</v>
      </c>
      <c r="H87" s="11"/>
      <c r="I87" s="5"/>
      <c r="J87" s="8">
        <f t="shared" si="13"/>
        <v>0</v>
      </c>
      <c r="K87" s="2">
        <f t="shared" si="14"/>
        <v>0</v>
      </c>
    </row>
    <row r="88" spans="1:11" ht="14.25">
      <c r="A88" s="10"/>
      <c r="B88" s="10"/>
      <c r="C88" s="9"/>
      <c r="D88" s="5"/>
      <c r="E88" s="6"/>
      <c r="F88" s="7"/>
      <c r="G88" s="9">
        <f t="shared" si="12"/>
        <v>0</v>
      </c>
      <c r="H88" s="11"/>
      <c r="I88" s="5"/>
      <c r="J88" s="8">
        <f t="shared" si="13"/>
        <v>0</v>
      </c>
      <c r="K88" s="2">
        <f t="shared" si="14"/>
        <v>0</v>
      </c>
    </row>
    <row r="89" spans="1:11" ht="14.25">
      <c r="A89" s="10"/>
      <c r="B89" s="10"/>
      <c r="C89" s="9"/>
      <c r="D89" s="5"/>
      <c r="E89" s="6"/>
      <c r="F89" s="7"/>
      <c r="G89" s="9">
        <f t="shared" si="12"/>
        <v>0</v>
      </c>
      <c r="H89" s="11"/>
      <c r="I89" s="5"/>
      <c r="J89" s="8">
        <f t="shared" si="13"/>
        <v>0</v>
      </c>
      <c r="K89" s="2">
        <f t="shared" si="14"/>
        <v>0</v>
      </c>
    </row>
    <row r="90" spans="1:11" ht="14.25">
      <c r="A90" s="10"/>
      <c r="B90" s="10"/>
      <c r="C90" s="9"/>
      <c r="D90" s="5"/>
      <c r="E90" s="6"/>
      <c r="F90" s="7"/>
      <c r="G90" s="9">
        <f t="shared" si="12"/>
        <v>0</v>
      </c>
      <c r="H90" s="11"/>
      <c r="I90" s="5"/>
      <c r="J90" s="8">
        <f t="shared" si="13"/>
        <v>0</v>
      </c>
      <c r="K90" s="2">
        <f t="shared" si="14"/>
        <v>0</v>
      </c>
    </row>
    <row r="91" spans="1:11" ht="14.25">
      <c r="A91" s="10"/>
      <c r="B91" s="10"/>
      <c r="C91" s="9"/>
      <c r="D91" s="5"/>
      <c r="E91" s="6"/>
      <c r="F91" s="7"/>
      <c r="G91" s="9">
        <f t="shared" si="12"/>
        <v>0</v>
      </c>
      <c r="H91" s="11"/>
      <c r="I91" s="5"/>
      <c r="J91" s="8">
        <f t="shared" si="13"/>
        <v>0</v>
      </c>
      <c r="K91" s="2">
        <f t="shared" si="14"/>
        <v>0</v>
      </c>
    </row>
    <row r="92" spans="1:11" ht="14.25">
      <c r="A92" s="10"/>
      <c r="B92" s="10"/>
      <c r="C92" s="9"/>
      <c r="D92" s="5"/>
      <c r="E92" s="6"/>
      <c r="F92" s="7"/>
      <c r="G92" s="9">
        <f>D92+F92</f>
        <v>0</v>
      </c>
      <c r="H92" s="11"/>
      <c r="I92" s="5"/>
      <c r="J92" s="8">
        <f>I92-G92</f>
        <v>0</v>
      </c>
      <c r="K92" s="2">
        <f>J92*E92</f>
        <v>0</v>
      </c>
    </row>
    <row r="93" spans="1:11" ht="14.25">
      <c r="A93" s="10"/>
      <c r="B93" s="10"/>
      <c r="C93" s="9"/>
      <c r="D93" s="5"/>
      <c r="E93" s="6"/>
      <c r="F93" s="7"/>
      <c r="G93" s="9">
        <f>D93+F93</f>
        <v>0</v>
      </c>
      <c r="H93" s="11"/>
      <c r="I93" s="5"/>
      <c r="J93" s="8">
        <f>I93-G93</f>
        <v>0</v>
      </c>
      <c r="K93" s="2">
        <f>J93*E93</f>
        <v>0</v>
      </c>
    </row>
    <row r="94" spans="1:11" ht="14.25">
      <c r="A94" s="10"/>
      <c r="B94" s="10"/>
      <c r="C94" s="9"/>
      <c r="D94" s="5"/>
      <c r="E94" s="6"/>
      <c r="F94" s="7"/>
      <c r="G94" s="9">
        <f>D94+F94</f>
        <v>0</v>
      </c>
      <c r="H94" s="11"/>
      <c r="I94" s="5"/>
      <c r="J94" s="8">
        <f>I94-G94</f>
        <v>0</v>
      </c>
      <c r="K94" s="2">
        <f>J94*E94</f>
        <v>0</v>
      </c>
    </row>
    <row r="95" spans="1:11" ht="14.25">
      <c r="A95" s="20" t="s">
        <v>78</v>
      </c>
      <c r="B95" s="21"/>
      <c r="C95" s="22"/>
      <c r="D95" s="10"/>
      <c r="E95" s="15">
        <f>SUM(E5:E94)</f>
        <v>60791.62999999998</v>
      </c>
      <c r="F95" s="10"/>
      <c r="G95" s="10"/>
      <c r="H95" s="10"/>
      <c r="I95" s="10"/>
      <c r="J95" s="13"/>
      <c r="K95" s="15">
        <f>SUM(K5:K94)</f>
        <v>-637597.49</v>
      </c>
    </row>
    <row r="96" spans="1:11" ht="15">
      <c r="A96" s="23" t="s">
        <v>79</v>
      </c>
      <c r="B96" s="24"/>
      <c r="C96" s="24"/>
      <c r="D96" s="24"/>
      <c r="E96" s="24"/>
      <c r="F96" s="24"/>
      <c r="G96" s="24"/>
      <c r="H96" s="24"/>
      <c r="I96" s="24"/>
      <c r="J96" s="25"/>
      <c r="K96" s="16">
        <f>K95/E95</f>
        <v>-10.488244681052311</v>
      </c>
    </row>
    <row r="98" spans="1:11" ht="14.25">
      <c r="A98" s="13" t="s">
        <v>3</v>
      </c>
      <c r="B98" s="20" t="s">
        <v>22</v>
      </c>
      <c r="C98" s="21"/>
      <c r="D98" s="21"/>
      <c r="E98" s="21"/>
      <c r="F98" s="21"/>
      <c r="G98" s="21"/>
      <c r="H98" s="21"/>
      <c r="I98" s="21"/>
      <c r="J98" s="21"/>
      <c r="K98" s="22"/>
    </row>
    <row r="99" spans="1:11" ht="14.25">
      <c r="A99" s="13" t="s">
        <v>4</v>
      </c>
      <c r="B99" s="20" t="s">
        <v>23</v>
      </c>
      <c r="C99" s="21"/>
      <c r="D99" s="21"/>
      <c r="E99" s="21"/>
      <c r="F99" s="21"/>
      <c r="G99" s="21"/>
      <c r="H99" s="21"/>
      <c r="I99" s="21"/>
      <c r="J99" s="21"/>
      <c r="K99" s="22"/>
    </row>
    <row r="100" spans="1:11" ht="14.25">
      <c r="A100" s="13" t="s">
        <v>5</v>
      </c>
      <c r="B100" s="20" t="s">
        <v>26</v>
      </c>
      <c r="C100" s="21"/>
      <c r="D100" s="21"/>
      <c r="E100" s="21"/>
      <c r="F100" s="21"/>
      <c r="G100" s="21"/>
      <c r="H100" s="21"/>
      <c r="I100" s="21"/>
      <c r="J100" s="21"/>
      <c r="K100" s="22"/>
    </row>
    <row r="101" spans="1:11" ht="14.25">
      <c r="A101" s="13" t="s">
        <v>8</v>
      </c>
      <c r="B101" s="20" t="s">
        <v>24</v>
      </c>
      <c r="C101" s="21"/>
      <c r="D101" s="21"/>
      <c r="E101" s="21"/>
      <c r="F101" s="21"/>
      <c r="G101" s="21"/>
      <c r="H101" s="21"/>
      <c r="I101" s="21"/>
      <c r="J101" s="21"/>
      <c r="K101" s="22"/>
    </row>
    <row r="102" spans="1:11" ht="14.25">
      <c r="A102" s="12" t="s">
        <v>10</v>
      </c>
      <c r="B102" s="20" t="s">
        <v>25</v>
      </c>
      <c r="C102" s="21"/>
      <c r="D102" s="21"/>
      <c r="E102" s="21"/>
      <c r="F102" s="21"/>
      <c r="G102" s="21"/>
      <c r="H102" s="21"/>
      <c r="I102" s="21"/>
      <c r="J102" s="21"/>
      <c r="K102" s="22"/>
    </row>
  </sheetData>
  <sheetProtection password="C1AA" sheet="1"/>
  <mergeCells count="9">
    <mergeCell ref="A1:K1"/>
    <mergeCell ref="A2:K2"/>
    <mergeCell ref="A95:C95"/>
    <mergeCell ref="A96:J96"/>
    <mergeCell ref="B102:K102"/>
    <mergeCell ref="B98:K98"/>
    <mergeCell ref="B99:K99"/>
    <mergeCell ref="B100:K100"/>
    <mergeCell ref="B101:K10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</dc:creator>
  <cp:keywords/>
  <dc:description/>
  <cp:lastModifiedBy>Admin</cp:lastModifiedBy>
  <cp:lastPrinted>2015-03-03T15:06:09Z</cp:lastPrinted>
  <dcterms:created xsi:type="dcterms:W3CDTF">2015-01-21T13:26:29Z</dcterms:created>
  <dcterms:modified xsi:type="dcterms:W3CDTF">2016-01-16T09:27:24Z</dcterms:modified>
  <cp:category/>
  <cp:version/>
  <cp:contentType/>
  <cp:contentStatus/>
  <cp:revision>1</cp:revision>
</cp:coreProperties>
</file>